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446" windowWidth="6300" windowHeight="8145" tabRatio="597" activeTab="0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3">'Cash Flows'!$A$1:$H$59</definedName>
    <definedName name="_xlnm.Print_Area" localSheetId="2">'Equity'!$A$1:$J$62</definedName>
    <definedName name="_xlnm.Print_Area" localSheetId="4">'Summary'!$A$1:$O$53</definedName>
    <definedName name="Proof_capres_p2">'[1]PROOF'!#REF!</definedName>
  </definedNames>
  <calcPr fullCalcOnLoad="1"/>
</workbook>
</file>

<file path=xl/comments4.xml><?xml version="1.0" encoding="utf-8"?>
<comments xmlns="http://schemas.openxmlformats.org/spreadsheetml/2006/main">
  <authors>
    <author>laypeng</author>
  </authors>
  <commentList>
    <comment ref="G31" authorId="0">
      <text>
        <r>
          <rPr>
            <b/>
            <sz val="8"/>
            <rFont val="Tahoma"/>
            <family val="0"/>
          </rPr>
          <t>laypeng: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<sst xmlns="http://schemas.openxmlformats.org/spreadsheetml/2006/main" count="281" uniqueCount="159">
  <si>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</si>
  <si>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</si>
  <si>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</si>
  <si>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</si>
  <si>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</si>
  <si>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</si>
  <si>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</si>
  <si>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</si>
  <si>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</si>
  <si>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</si>
  <si>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</si>
  <si>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</si>
  <si>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</si>
  <si>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</si>
  <si>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</si>
  <si>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</si>
  <si>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</si>
  <si>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</si>
  <si>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</si>
  <si>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</si>
  <si>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</si>
  <si>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</si>
  <si>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</si>
  <si>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</si>
  <si>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</si>
  <si>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</si>
  <si>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</si>
  <si>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</si>
  <si>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</si>
  <si>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</si>
  <si>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borrowings</t>
  </si>
  <si>
    <t>Cash and bank balances</t>
  </si>
  <si>
    <t>Total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</si>
  <si>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</si>
  <si>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</si>
  <si>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</si>
  <si>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</si>
  <si>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</si>
  <si>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</si>
  <si>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</si>
  <si>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before tax</t>
  </si>
  <si>
    <t>CASH FLOWS FROM  FINANCING ACTIVITIES</t>
  </si>
  <si>
    <t>Net changes in cash and cash equivalents</t>
  </si>
  <si>
    <t>Trade and other receivables</t>
  </si>
  <si>
    <t>Trade and other payables</t>
  </si>
  <si>
    <t>Net cash used in investment activities</t>
  </si>
  <si>
    <t>Hire purchase payables</t>
  </si>
  <si>
    <t>Long term loans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</si>
  <si>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</si>
  <si>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</si>
  <si>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</si>
  <si>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</si>
  <si>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</si>
  <si>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</si>
  <si>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</si>
  <si>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</si>
  <si>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</si>
  <si>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</si>
  <si>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</si>
  <si>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</si>
  <si>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</si>
  <si>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</si>
  <si>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Basic earnings per share (sen)</t>
  </si>
  <si>
    <t>4.</t>
  </si>
  <si>
    <t>5.</t>
  </si>
  <si>
    <t>6.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</si>
  <si>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</si>
  <si>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</si>
  <si>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</si>
  <si>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</si>
  <si>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</si>
  <si>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</si>
  <si>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</si>
  <si>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</si>
  <si>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</si>
  <si>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</si>
  <si>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</si>
  <si>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Net assets per share (sen)</t>
  </si>
  <si>
    <t>Income taxes paid</t>
  </si>
  <si>
    <t>Profit for the period</t>
  </si>
  <si>
    <t xml:space="preserve">  attributable to:</t>
  </si>
  <si>
    <t xml:space="preserve">Equity holders of </t>
  </si>
  <si>
    <t>Other non-cash items</t>
  </si>
  <si>
    <t xml:space="preserve">  the Parent</t>
  </si>
  <si>
    <t>CASH FLOWS FROM OPERATING ACTIVITIES</t>
  </si>
  <si>
    <t xml:space="preserve"> </t>
  </si>
  <si>
    <t>Asset</t>
  </si>
  <si>
    <t>Revaluation</t>
  </si>
  <si>
    <t>Reserve</t>
  </si>
  <si>
    <t>Share</t>
  </si>
  <si>
    <t>Capital</t>
  </si>
  <si>
    <t>Premium</t>
  </si>
  <si>
    <t>Retained</t>
  </si>
  <si>
    <t>Profit</t>
  </si>
  <si>
    <t>Distributable</t>
  </si>
  <si>
    <t>&lt; ------  Non-distributable  ------ &gt;</t>
  </si>
  <si>
    <t>Minority</t>
  </si>
  <si>
    <t>Interest</t>
  </si>
  <si>
    <t>Equity</t>
  </si>
  <si>
    <t>Net assets per share attributable to</t>
  </si>
  <si>
    <t xml:space="preserve">  ordinary equity holders of the</t>
  </si>
  <si>
    <t xml:space="preserve">  Parent (RM)</t>
  </si>
  <si>
    <t>Foreign</t>
  </si>
  <si>
    <t>Currency</t>
  </si>
  <si>
    <t>Translation</t>
  </si>
  <si>
    <t>Exchange difference arising</t>
  </si>
  <si>
    <t xml:space="preserve">   on consolidation</t>
  </si>
  <si>
    <t>Effects of foreign exchange rate changes</t>
  </si>
  <si>
    <t>FY2009</t>
  </si>
  <si>
    <t>At 1/8/2008</t>
  </si>
  <si>
    <t>Amortisation of prepaid lease payments on land</t>
  </si>
  <si>
    <t>31/07/2009</t>
  </si>
  <si>
    <t>Impairment of property, plant and equipment</t>
  </si>
  <si>
    <t>Tax recoverable</t>
  </si>
  <si>
    <t>At 1/8/2009</t>
  </si>
  <si>
    <t>FY2010</t>
  </si>
  <si>
    <t>Net cash (used in)/provided by financing activities</t>
  </si>
  <si>
    <t>Dividend</t>
  </si>
  <si>
    <t>Dividend paid</t>
  </si>
  <si>
    <t>FOR THE QUARTER ENDED 31 JULY 2010</t>
  </si>
  <si>
    <t>(31/07/2010)</t>
  </si>
  <si>
    <t>(31/07/2009)</t>
  </si>
  <si>
    <t>AS AT 31 JULY 2010</t>
  </si>
  <si>
    <t>31/07/2010</t>
  </si>
  <si>
    <t>Balance  @ 31/07/2010</t>
  </si>
  <si>
    <t>Balance  @ 31/07/2009</t>
  </si>
  <si>
    <t>Net surplus in revaluation</t>
  </si>
  <si>
    <t xml:space="preserve">   of buildings</t>
  </si>
  <si>
    <t>FOR THE FOURTH QUARTER ENDED 31 JULY 2010</t>
  </si>
  <si>
    <t>ASSETS</t>
  </si>
  <si>
    <t>Non-current assets</t>
  </si>
  <si>
    <t>Property, plant and equipment</t>
  </si>
  <si>
    <t>Deferred tax assets</t>
  </si>
  <si>
    <t>Current assets</t>
  </si>
  <si>
    <t>Total Assets</t>
  </si>
  <si>
    <t>EQUITY AND LIABILITIES</t>
  </si>
  <si>
    <t>Share capital</t>
  </si>
  <si>
    <t>Non-current liabilities</t>
  </si>
  <si>
    <t>Current liabilities</t>
  </si>
  <si>
    <t>Prepaid land lease payments</t>
  </si>
  <si>
    <t>Other investments</t>
  </si>
  <si>
    <t>Equity attributable to equity holders</t>
  </si>
  <si>
    <t>Total equity</t>
  </si>
  <si>
    <t>Total liabilities</t>
  </si>
  <si>
    <t>Total equity and liabilities</t>
  </si>
  <si>
    <t>UNAUDITED FOURTH QUARTERLY REPORT ON CONSOLIDATED RESULTS</t>
  </si>
  <si>
    <t>FOR THE FINANCIAL QUARTER ENDED 31 JULY 2010</t>
  </si>
  <si>
    <t>Retained profit</t>
  </si>
  <si>
    <t>Deferred tax liabilities</t>
  </si>
  <si>
    <t>Net profit for the year</t>
  </si>
  <si>
    <t>&lt; --------  Attributable to Equity Holders of the Parent  -------- &gt;</t>
  </si>
  <si>
    <t>INDIVIDUAL QUARTER</t>
  </si>
  <si>
    <t>CUMULATIVE QUARTER</t>
  </si>
  <si>
    <t>Profit attributable to ordinary</t>
  </si>
  <si>
    <t xml:space="preserve">    equity holders of the Parent</t>
  </si>
  <si>
    <t>Cash and cash equivalents at end of the year</t>
  </si>
  <si>
    <t xml:space="preserve">   of the Parent</t>
  </si>
  <si>
    <t>Gross interest expense</t>
  </si>
  <si>
    <t>Proposed dividend per share (sen)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</si>
</sst>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2" xfId="15" applyNumberFormat="1" applyFont="1" applyBorder="1" applyAlignment="1">
      <alignment/>
    </xf>
    <xf numFmtId="174" fontId="10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3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4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3" xfId="22" applyNumberFormat="1" applyFont="1" applyBorder="1" applyAlignment="1">
      <alignment horizontal="center"/>
      <protection/>
    </xf>
    <xf numFmtId="37" fontId="4" fillId="0" borderId="5" xfId="22" applyNumberFormat="1" applyFont="1" applyBorder="1" applyAlignment="1">
      <alignment horizontal="center"/>
      <protection/>
    </xf>
    <xf numFmtId="0" fontId="2" fillId="0" borderId="6" xfId="22" applyFont="1" applyBorder="1">
      <alignment/>
      <protection/>
    </xf>
    <xf numFmtId="0" fontId="5" fillId="0" borderId="7" xfId="17" applyNumberFormat="1" applyFont="1" applyBorder="1" applyAlignment="1">
      <alignment horizontal="center"/>
    </xf>
    <xf numFmtId="0" fontId="5" fillId="0" borderId="4" xfId="17" applyNumberFormat="1" applyFont="1" applyBorder="1" applyAlignment="1">
      <alignment horizontal="center"/>
    </xf>
    <xf numFmtId="0" fontId="5" fillId="0" borderId="8" xfId="17" applyNumberFormat="1" applyFont="1" applyBorder="1" applyAlignment="1">
      <alignment horizontal="center"/>
    </xf>
    <xf numFmtId="0" fontId="5" fillId="0" borderId="9" xfId="17" applyNumberFormat="1" applyFont="1" applyBorder="1" applyAlignment="1">
      <alignment horizontal="center"/>
    </xf>
    <xf numFmtId="0" fontId="5" fillId="0" borderId="10" xfId="17" applyNumberFormat="1" applyFont="1" applyBorder="1" applyAlignment="1">
      <alignment horizontal="center"/>
    </xf>
    <xf numFmtId="173" fontId="2" fillId="0" borderId="9" xfId="17" applyNumberFormat="1" applyFont="1" applyBorder="1" applyAlignment="1">
      <alignment horizontal="center"/>
    </xf>
    <xf numFmtId="173" fontId="2" fillId="0" borderId="10" xfId="17" applyNumberFormat="1" applyFont="1" applyBorder="1" applyAlignment="1">
      <alignment horizontal="center"/>
    </xf>
    <xf numFmtId="173" fontId="2" fillId="0" borderId="11" xfId="17" applyNumberFormat="1" applyFont="1" applyBorder="1" applyAlignment="1">
      <alignment horizontal="center"/>
    </xf>
    <xf numFmtId="173" fontId="2" fillId="0" borderId="12" xfId="17" applyNumberFormat="1" applyFont="1" applyBorder="1" applyAlignment="1">
      <alignment horizontal="center"/>
    </xf>
    <xf numFmtId="0" fontId="8" fillId="0" borderId="4" xfId="17" applyNumberFormat="1" applyFont="1" applyBorder="1" applyAlignment="1">
      <alignment horizontal="center"/>
    </xf>
    <xf numFmtId="0" fontId="2" fillId="0" borderId="8" xfId="22" applyFont="1" applyBorder="1">
      <alignment/>
      <protection/>
    </xf>
    <xf numFmtId="0" fontId="2" fillId="0" borderId="10" xfId="22" applyFont="1" applyBorder="1">
      <alignment/>
      <protection/>
    </xf>
    <xf numFmtId="37" fontId="3" fillId="0" borderId="12" xfId="22" applyNumberFormat="1" applyFont="1" applyBorder="1">
      <alignment/>
      <protection/>
    </xf>
    <xf numFmtId="37" fontId="3" fillId="0" borderId="7" xfId="22" applyNumberFormat="1" applyFont="1" applyBorder="1">
      <alignment/>
      <protection/>
    </xf>
    <xf numFmtId="37" fontId="2" fillId="0" borderId="4" xfId="22" applyNumberFormat="1" applyFont="1" applyBorder="1" applyAlignment="1">
      <alignment horizontal="left"/>
      <protection/>
    </xf>
    <xf numFmtId="37" fontId="3" fillId="0" borderId="8" xfId="22" applyNumberFormat="1" applyFont="1" applyBorder="1">
      <alignment/>
      <protection/>
    </xf>
    <xf numFmtId="37" fontId="3" fillId="0" borderId="9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0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0" xfId="22" applyNumberFormat="1" applyFont="1" applyBorder="1">
      <alignment/>
      <protection/>
    </xf>
    <xf numFmtId="37" fontId="3" fillId="0" borderId="11" xfId="22" applyNumberFormat="1" applyFont="1" applyBorder="1">
      <alignment/>
      <protection/>
    </xf>
    <xf numFmtId="37" fontId="2" fillId="0" borderId="3" xfId="22" applyNumberFormat="1" applyFont="1" applyBorder="1" applyAlignment="1">
      <alignment horizontal="left"/>
      <protection/>
    </xf>
    <xf numFmtId="0" fontId="2" fillId="0" borderId="12" xfId="23" applyFont="1" applyBorder="1" applyAlignment="1">
      <alignment horizontal="center"/>
      <protection/>
    </xf>
    <xf numFmtId="37" fontId="4" fillId="0" borderId="4" xfId="22" applyNumberFormat="1" applyFont="1" applyBorder="1" applyAlignment="1">
      <alignment horizontal="left"/>
      <protection/>
    </xf>
    <xf numFmtId="0" fontId="4" fillId="0" borderId="4" xfId="23" applyFont="1" applyBorder="1">
      <alignment/>
      <protection/>
    </xf>
    <xf numFmtId="37" fontId="4" fillId="0" borderId="8" xfId="22" applyNumberFormat="1" applyFont="1" applyBorder="1">
      <alignment/>
      <protection/>
    </xf>
    <xf numFmtId="173" fontId="4" fillId="0" borderId="3" xfId="17" applyNumberFormat="1" applyFont="1" applyBorder="1" applyAlignment="1">
      <alignment/>
    </xf>
    <xf numFmtId="37" fontId="4" fillId="0" borderId="12" xfId="22" applyNumberFormat="1" applyFont="1" applyBorder="1">
      <alignment/>
      <protection/>
    </xf>
    <xf numFmtId="173" fontId="4" fillId="0" borderId="7" xfId="17" applyNumberFormat="1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4" fillId="0" borderId="11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37" fontId="4" fillId="0" borderId="13" xfId="22" applyNumberFormat="1" applyFont="1" applyBorder="1">
      <alignment/>
      <protection/>
    </xf>
    <xf numFmtId="37" fontId="4" fillId="0" borderId="11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37" fontId="2" fillId="0" borderId="14" xfId="22" applyNumberFormat="1" applyFont="1" applyBorder="1" quotePrefix="1">
      <alignment/>
      <protection/>
    </xf>
    <xf numFmtId="37" fontId="2" fillId="0" borderId="3" xfId="22" applyNumberFormat="1" applyFont="1" applyBorder="1">
      <alignment/>
      <protection/>
    </xf>
    <xf numFmtId="37" fontId="2" fillId="0" borderId="13" xfId="22" applyNumberFormat="1" applyFont="1" applyBorder="1">
      <alignment/>
      <protection/>
    </xf>
    <xf numFmtId="0" fontId="2" fillId="0" borderId="4" xfId="23" applyFont="1" applyBorder="1">
      <alignment/>
      <protection/>
    </xf>
    <xf numFmtId="37" fontId="2" fillId="0" borderId="0" xfId="22" applyNumberFormat="1" applyFont="1">
      <alignment/>
      <protection/>
    </xf>
    <xf numFmtId="0" fontId="2" fillId="0" borderId="3" xfId="23" applyFont="1" applyBorder="1">
      <alignment/>
      <protection/>
    </xf>
    <xf numFmtId="37" fontId="4" fillId="0" borderId="3" xfId="22" applyNumberFormat="1" applyFont="1" applyBorder="1" applyAlignment="1">
      <alignment/>
      <protection/>
    </xf>
    <xf numFmtId="37" fontId="4" fillId="0" borderId="12" xfId="22" applyNumberFormat="1" applyFont="1" applyBorder="1" applyAlignment="1">
      <alignment/>
      <protection/>
    </xf>
    <xf numFmtId="37" fontId="4" fillId="0" borderId="11" xfId="22" applyNumberFormat="1" applyFont="1" applyBorder="1" applyAlignment="1">
      <alignment/>
      <protection/>
    </xf>
    <xf numFmtId="173" fontId="4" fillId="0" borderId="4" xfId="17" applyNumberFormat="1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4" fillId="0" borderId="7" xfId="17" applyNumberFormat="1" applyFont="1" applyBorder="1" applyAlignment="1">
      <alignment/>
    </xf>
    <xf numFmtId="43" fontId="4" fillId="0" borderId="3" xfId="22" applyNumberFormat="1" applyFont="1" applyBorder="1" applyAlignment="1">
      <alignment horizontal="center" vertical="justify"/>
      <protection/>
    </xf>
    <xf numFmtId="188" fontId="4" fillId="0" borderId="3" xfId="22" applyNumberFormat="1" applyFont="1" applyBorder="1" applyAlignment="1">
      <alignment horizontal="right"/>
      <protection/>
    </xf>
    <xf numFmtId="171" fontId="4" fillId="0" borderId="3" xfId="22" applyNumberFormat="1" applyFont="1" applyBorder="1" applyAlignment="1">
      <alignment horizontal="right"/>
      <protection/>
    </xf>
    <xf numFmtId="3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0" fontId="2" fillId="0" borderId="0" xfId="23" applyFont="1" applyFill="1" applyAlignment="1">
      <alignment horizontal="center"/>
      <protection/>
    </xf>
    <xf numFmtId="173" fontId="2" fillId="0" borderId="3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3" applyFont="1" applyFill="1">
      <alignment/>
      <protection/>
    </xf>
    <xf numFmtId="173" fontId="4" fillId="0" borderId="0" xfId="15" applyNumberFormat="1" applyFont="1" applyFill="1" applyBorder="1" applyAlignment="1">
      <alignment/>
    </xf>
    <xf numFmtId="173" fontId="4" fillId="0" borderId="4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173" fontId="4" fillId="0" borderId="3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2" xfId="15" applyNumberFormat="1" applyFont="1" applyFill="1" applyBorder="1" applyAlignment="1">
      <alignment/>
    </xf>
    <xf numFmtId="0" fontId="4" fillId="0" borderId="0" xfId="23" applyFont="1" applyFill="1" quotePrefix="1">
      <alignment/>
      <protection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0" fontId="2" fillId="0" borderId="0" xfId="23" applyFont="1" applyFill="1">
      <alignment/>
      <protection/>
    </xf>
    <xf numFmtId="173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75" fontId="12" fillId="0" borderId="0" xfId="0" applyNumberFormat="1" applyFont="1" applyFill="1" applyBorder="1" applyAlignment="1" applyProtection="1">
      <alignment/>
      <protection locked="0"/>
    </xf>
    <xf numFmtId="175" fontId="12" fillId="0" borderId="10" xfId="0" applyNumberFormat="1" applyFont="1" applyFill="1" applyBorder="1" applyAlignment="1" applyProtection="1">
      <alignment/>
      <protection locked="0"/>
    </xf>
    <xf numFmtId="192" fontId="4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4" fillId="0" borderId="2" xfId="15" applyNumberFormat="1" applyFont="1" applyFill="1" applyBorder="1" applyAlignment="1">
      <alignment horizontal="right"/>
    </xf>
    <xf numFmtId="173" fontId="10" fillId="0" borderId="3" xfId="0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7" fontId="4" fillId="0" borderId="3" xfId="22" applyNumberFormat="1" applyFont="1" applyFill="1" applyBorder="1" applyAlignment="1">
      <alignment/>
      <protection/>
    </xf>
    <xf numFmtId="193" fontId="7" fillId="0" borderId="15" xfId="0" applyNumberFormat="1" applyFont="1" applyBorder="1" applyAlignment="1">
      <alignment horizontal="center"/>
    </xf>
    <xf numFmtId="37" fontId="2" fillId="0" borderId="0" xfId="22" applyNumberFormat="1" applyFont="1" applyBorder="1">
      <alignment/>
      <protection/>
    </xf>
    <xf numFmtId="43" fontId="4" fillId="0" borderId="0" xfId="22" applyNumberFormat="1" applyFont="1" applyBorder="1" applyAlignment="1">
      <alignment horizontal="center" vertical="justify"/>
      <protection/>
    </xf>
    <xf numFmtId="37" fontId="2" fillId="0" borderId="15" xfId="22" applyNumberFormat="1" applyFont="1" applyBorder="1" quotePrefix="1">
      <alignment/>
      <protection/>
    </xf>
    <xf numFmtId="37" fontId="4" fillId="0" borderId="9" xfId="22" applyNumberFormat="1" applyFont="1" applyBorder="1" applyAlignment="1">
      <alignment horizontal="center"/>
      <protection/>
    </xf>
    <xf numFmtId="37" fontId="4" fillId="0" borderId="10" xfId="22" applyNumberFormat="1" applyFont="1" applyBorder="1" applyAlignment="1">
      <alignment horizontal="center"/>
      <protection/>
    </xf>
    <xf numFmtId="37" fontId="2" fillId="0" borderId="3" xfId="22" applyNumberFormat="1" applyFont="1" applyBorder="1" applyAlignment="1">
      <alignment horizontal="left" vertical="top"/>
      <protection/>
    </xf>
    <xf numFmtId="0" fontId="2" fillId="0" borderId="10" xfId="23" applyFont="1" applyBorder="1" applyAlignment="1">
      <alignment horizontal="center"/>
      <protection/>
    </xf>
    <xf numFmtId="37" fontId="2" fillId="0" borderId="7" xfId="22" applyNumberFormat="1" applyFont="1" applyBorder="1">
      <alignment/>
      <protection/>
    </xf>
    <xf numFmtId="0" fontId="2" fillId="0" borderId="8" xfId="23" applyFont="1" applyBorder="1">
      <alignment/>
      <protection/>
    </xf>
    <xf numFmtId="173" fontId="2" fillId="0" borderId="3" xfId="15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5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/>
    </xf>
    <xf numFmtId="173" fontId="2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73" fontId="2" fillId="0" borderId="15" xfId="0" applyNumberFormat="1" applyFont="1" applyFill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173" fontId="2" fillId="0" borderId="16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173" fontId="4" fillId="0" borderId="4" xfId="17" applyNumberFormat="1" applyFont="1" applyFill="1" applyBorder="1" applyAlignment="1">
      <alignment/>
    </xf>
    <xf numFmtId="173" fontId="2" fillId="0" borderId="15" xfId="0" applyNumberFormat="1" applyFont="1" applyFill="1" applyBorder="1" applyAlignment="1">
      <alignment wrapText="1"/>
    </xf>
    <xf numFmtId="0" fontId="5" fillId="0" borderId="15" xfId="0" applyNumberFormat="1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173" fontId="11" fillId="0" borderId="0" xfId="0" applyNumberFormat="1" applyFont="1" applyBorder="1" applyAlignment="1">
      <alignment/>
    </xf>
    <xf numFmtId="173" fontId="10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173" fontId="10" fillId="0" borderId="2" xfId="0" applyNumberFormat="1" applyFont="1" applyFill="1" applyBorder="1" applyAlignment="1">
      <alignment/>
    </xf>
    <xf numFmtId="173" fontId="10" fillId="0" borderId="17" xfId="0" applyNumberFormat="1" applyFont="1" applyBorder="1" applyAlignment="1">
      <alignment vertical="center"/>
    </xf>
    <xf numFmtId="173" fontId="10" fillId="0" borderId="0" xfId="0" applyNumberFormat="1" applyFont="1" applyBorder="1" applyAlignment="1">
      <alignment vertical="center"/>
    </xf>
    <xf numFmtId="173" fontId="11" fillId="0" borderId="0" xfId="0" applyNumberFormat="1" applyFont="1" applyAlignment="1">
      <alignment vertical="center"/>
    </xf>
    <xf numFmtId="173" fontId="11" fillId="0" borderId="0" xfId="0" applyNumberFormat="1" applyFont="1" applyBorder="1" applyAlignment="1">
      <alignment vertical="center"/>
    </xf>
    <xf numFmtId="173" fontId="10" fillId="0" borderId="0" xfId="0" applyNumberFormat="1" applyFont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NumberFormat="1" applyFont="1" applyAlignment="1">
      <alignment horizontal="left"/>
    </xf>
    <xf numFmtId="188" fontId="4" fillId="0" borderId="3" xfId="22" applyNumberFormat="1" applyFont="1" applyFill="1" applyBorder="1" applyAlignment="1">
      <alignment horizontal="right"/>
      <protection/>
    </xf>
    <xf numFmtId="188" fontId="4" fillId="0" borderId="12" xfId="22" applyNumberFormat="1" applyFont="1" applyFill="1" applyBorder="1" applyAlignment="1">
      <alignment/>
      <protection/>
    </xf>
    <xf numFmtId="188" fontId="4" fillId="0" borderId="11" xfId="22" applyNumberFormat="1" applyFont="1" applyFill="1" applyBorder="1" applyAlignment="1">
      <alignment/>
      <protection/>
    </xf>
    <xf numFmtId="188" fontId="4" fillId="0" borderId="12" xfId="22" applyNumberFormat="1" applyFont="1" applyFill="1" applyBorder="1" applyAlignment="1">
      <alignment horizontal="center"/>
      <protection/>
    </xf>
    <xf numFmtId="188" fontId="4" fillId="0" borderId="11" xfId="22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173" fontId="4" fillId="0" borderId="9" xfId="17" applyNumberFormat="1" applyFont="1" applyBorder="1" applyAlignment="1">
      <alignment/>
    </xf>
    <xf numFmtId="173" fontId="4" fillId="0" borderId="0" xfId="17" applyNumberFormat="1" applyFont="1" applyBorder="1" applyAlignment="1">
      <alignment/>
    </xf>
    <xf numFmtId="173" fontId="4" fillId="0" borderId="10" xfId="17" applyNumberFormat="1" applyFont="1" applyBorder="1" applyAlignment="1">
      <alignment/>
    </xf>
    <xf numFmtId="173" fontId="4" fillId="0" borderId="9" xfId="17" applyNumberFormat="1" applyFont="1" applyBorder="1" applyAlignment="1">
      <alignment/>
    </xf>
    <xf numFmtId="173" fontId="4" fillId="0" borderId="10" xfId="17" applyNumberFormat="1" applyFont="1" applyBorder="1" applyAlignment="1">
      <alignment/>
    </xf>
    <xf numFmtId="37" fontId="4" fillId="0" borderId="10" xfId="22" applyNumberFormat="1" applyFont="1" applyBorder="1">
      <alignment/>
      <protection/>
    </xf>
    <xf numFmtId="173" fontId="4" fillId="0" borderId="0" xfId="17" applyNumberFormat="1" applyFont="1" applyFill="1" applyBorder="1" applyAlignment="1">
      <alignment/>
    </xf>
    <xf numFmtId="37" fontId="2" fillId="0" borderId="11" xfId="22" applyNumberFormat="1" applyFont="1" applyBorder="1" applyAlignment="1">
      <alignment horizontal="left"/>
      <protection/>
    </xf>
    <xf numFmtId="37" fontId="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93" fontId="7" fillId="2" borderId="15" xfId="0" applyNumberFormat="1" applyFont="1" applyFill="1" applyBorder="1" applyAlignment="1">
      <alignment horizontal="center"/>
    </xf>
    <xf numFmtId="192" fontId="4" fillId="2" borderId="15" xfId="0" applyNumberFormat="1" applyFont="1" applyFill="1" applyBorder="1" applyAlignment="1">
      <alignment/>
    </xf>
    <xf numFmtId="192" fontId="4" fillId="2" borderId="13" xfId="0" applyNumberFormat="1" applyFont="1" applyFill="1" applyBorder="1" applyAlignment="1">
      <alignment/>
    </xf>
    <xf numFmtId="192" fontId="4" fillId="2" borderId="14" xfId="0" applyNumberFormat="1" applyFont="1" applyFill="1" applyBorder="1" applyAlignment="1">
      <alignment/>
    </xf>
    <xf numFmtId="192" fontId="4" fillId="2" borderId="16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92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37" fontId="4" fillId="0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4" fillId="0" borderId="0" xfId="22" applyNumberFormat="1" applyFont="1" applyBorder="1" applyAlignment="1">
      <alignment horizontal="center" vertical="justify"/>
      <protection/>
    </xf>
    <xf numFmtId="43" fontId="4" fillId="0" borderId="0" xfId="22" applyNumberFormat="1" applyFont="1" applyFill="1" applyBorder="1" applyAlignment="1">
      <alignment horizontal="center" vertical="justify"/>
      <protection/>
    </xf>
    <xf numFmtId="37" fontId="4" fillId="0" borderId="17" xfId="22" applyNumberFormat="1" applyFont="1" applyBorder="1" applyAlignment="1">
      <alignment horizontal="center"/>
      <protection/>
    </xf>
    <xf numFmtId="37" fontId="4" fillId="0" borderId="5" xfId="22" applyNumberFormat="1" applyFont="1" applyBorder="1" applyAlignment="1">
      <alignment horizontal="center"/>
      <protection/>
    </xf>
    <xf numFmtId="37" fontId="4" fillId="0" borderId="6" xfId="22" applyNumberFormat="1" applyFont="1" applyBorder="1" applyAlignment="1">
      <alignment horizontal="center"/>
      <protection/>
    </xf>
    <xf numFmtId="43" fontId="4" fillId="0" borderId="3" xfId="22" applyNumberFormat="1" applyFont="1" applyBorder="1" applyAlignment="1">
      <alignment horizontal="center" vertical="justify"/>
      <protection/>
    </xf>
    <xf numFmtId="173" fontId="5" fillId="0" borderId="7" xfId="17" applyNumberFormat="1" applyFont="1" applyBorder="1" applyAlignment="1">
      <alignment horizontal="center" vertical="center"/>
    </xf>
    <xf numFmtId="173" fontId="5" fillId="0" borderId="4" xfId="17" applyNumberFormat="1" applyFont="1" applyBorder="1" applyAlignment="1">
      <alignment horizontal="center" vertical="center"/>
    </xf>
    <xf numFmtId="173" fontId="5" fillId="0" borderId="8" xfId="17" applyNumberFormat="1" applyFont="1" applyBorder="1" applyAlignment="1">
      <alignment horizontal="center" vertical="center"/>
    </xf>
    <xf numFmtId="173" fontId="5" fillId="0" borderId="7" xfId="17" applyNumberFormat="1" applyFont="1" applyBorder="1" applyAlignment="1">
      <alignment horizontal="center" wrapText="1"/>
    </xf>
    <xf numFmtId="173" fontId="5" fillId="0" borderId="4" xfId="17" applyNumberFormat="1" applyFont="1" applyBorder="1" applyAlignment="1">
      <alignment horizontal="center" wrapText="1"/>
    </xf>
    <xf numFmtId="173" fontId="5" fillId="0" borderId="8" xfId="17" applyNumberFormat="1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is pleased to announce the following unaudited results of the Group for the financial quarter ended 31 July 2010.</a:t>
          </a:r>
        </a:p>
      </xdr:txBody>
    </xdr:sp>
    <xdr:clientData/>
  </xdr:twoCellAnchor>
  <xdr:twoCellAnchor>
    <xdr:from>
      <xdr:col>1</xdr:col>
      <xdr:colOff>57150</xdr:colOff>
      <xdr:row>60</xdr:row>
      <xdr:rowOff>152400</xdr:rowOff>
    </xdr:from>
    <xdr:to>
      <xdr:col>11</xdr:col>
      <xdr:colOff>228600</xdr:colOff>
      <xdr:row>63</xdr:row>
      <xdr:rowOff>57150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9191625"/>
          <a:ext cx="6076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 July 2009.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114300</xdr:rowOff>
    </xdr:from>
    <xdr:to>
      <xdr:col>10</xdr:col>
      <xdr:colOff>0</xdr:colOff>
      <xdr:row>61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363075"/>
          <a:ext cx="5257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 July 2009.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59</xdr:row>
      <xdr:rowOff>114300</xdr:rowOff>
    </xdr:from>
    <xdr:to>
      <xdr:col>9</xdr:col>
      <xdr:colOff>447675</xdr:colOff>
      <xdr:row>62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100" y="9401175"/>
          <a:ext cx="6210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 of Changes in Equity should be read in conjunction with the Annual Financial Report for the financial year ended 31 July 2009.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56</xdr:row>
      <xdr:rowOff>0</xdr:rowOff>
    </xdr:from>
    <xdr:to>
      <xdr:col>7</xdr:col>
      <xdr:colOff>123825</xdr:colOff>
      <xdr:row>58</xdr:row>
      <xdr:rowOff>38100</xdr:rowOff>
    </xdr:to>
    <xdr:sp>
      <xdr:nvSpPr>
        <xdr:cNvPr id="1" name="Text 5"/>
        <xdr:cNvSpPr txBox="1">
          <a:spLocks noChangeArrowheads="1"/>
        </xdr:cNvSpPr>
      </xdr:nvSpPr>
      <xdr:spPr>
        <a:xfrm>
          <a:off x="257175" y="9410700"/>
          <a:ext cx="58578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 July 2009.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133350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9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248650"/>
          <a:ext cx="584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tabSelected="1" view="pageBreakPreview" zoomScaleNormal="90" zoomScaleSheetLayoutView="100" workbookViewId="0" topLeftCell="A1">
      <selection activeCell="H94" sqref="H94"/>
    </sheetView>
  </sheetViews>
  <sheetFormatPr defaultColWidth="9.140625" defaultRowHeight="15" customHeight="1"/>
  <cols>
    <col min="1" max="1" width="1.8515625" style="114" customWidth="1"/>
    <col min="2" max="2" width="2.8515625" style="121" customWidth="1"/>
    <col min="3" max="3" width="2.140625" style="114" customWidth="1"/>
    <col min="4" max="4" width="23.28125" style="114" customWidth="1"/>
    <col min="5" max="5" width="12.7109375" style="115" customWidth="1"/>
    <col min="6" max="6" width="2.8515625" style="115" customWidth="1"/>
    <col min="7" max="7" width="13.28125" style="114" customWidth="1"/>
    <col min="8" max="8" width="2.8515625" style="115" customWidth="1"/>
    <col min="9" max="9" width="12.7109375" style="114" customWidth="1"/>
    <col min="10" max="10" width="2.57421875" style="114" customWidth="1"/>
    <col min="11" max="11" width="13.28125" style="114" customWidth="1"/>
    <col min="12" max="12" width="5.00390625" style="114" customWidth="1"/>
    <col min="13" max="16384" width="9.140625" style="114" customWidth="1"/>
  </cols>
  <sheetData>
    <row r="1" spans="2:11" ht="15" customHeight="1">
      <c r="B1" s="112" t="s">
        <v>21</v>
      </c>
      <c r="C1" s="113"/>
      <c r="K1" s="116"/>
    </row>
    <row r="2" spans="2:3" ht="12" customHeight="1">
      <c r="B2" s="117" t="s">
        <v>0</v>
      </c>
      <c r="C2" s="113"/>
    </row>
    <row r="3" spans="2:3" ht="7.5" customHeight="1">
      <c r="B3" s="118"/>
      <c r="C3" s="113"/>
    </row>
    <row r="4" spans="2:6" ht="12" customHeight="1">
      <c r="B4" s="119" t="s">
        <v>22</v>
      </c>
      <c r="E4" s="118"/>
      <c r="F4" s="120"/>
    </row>
    <row r="5" ht="13.5" customHeight="1"/>
    <row r="6" ht="13.5" customHeight="1">
      <c r="B6" s="122" t="s">
        <v>145</v>
      </c>
    </row>
    <row r="7" ht="13.5" customHeight="1">
      <c r="B7" s="122" t="s">
        <v>146</v>
      </c>
    </row>
    <row r="8" ht="13.5" customHeight="1">
      <c r="B8" s="114"/>
    </row>
    <row r="9" ht="13.5" customHeight="1">
      <c r="B9" s="114"/>
    </row>
    <row r="10" ht="13.5" customHeight="1"/>
    <row r="11" ht="13.5" customHeight="1"/>
    <row r="12" ht="13.5" customHeight="1">
      <c r="B12" s="123"/>
    </row>
    <row r="13" ht="13.5" customHeight="1">
      <c r="B13" s="124" t="s">
        <v>6</v>
      </c>
    </row>
    <row r="14" ht="13.5" customHeight="1">
      <c r="B14" s="125" t="s">
        <v>119</v>
      </c>
    </row>
    <row r="15" spans="5:11" ht="13.5" customHeight="1">
      <c r="E15" s="126"/>
      <c r="F15" s="126"/>
      <c r="G15" s="126"/>
      <c r="H15" s="126"/>
      <c r="I15" s="127"/>
      <c r="J15" s="127"/>
      <c r="K15" s="128"/>
    </row>
    <row r="16" spans="5:12" ht="13.5" customHeight="1">
      <c r="E16" s="284" t="s">
        <v>7</v>
      </c>
      <c r="F16" s="284"/>
      <c r="G16" s="284"/>
      <c r="H16" s="126"/>
      <c r="I16" s="284" t="s">
        <v>8</v>
      </c>
      <c r="J16" s="284"/>
      <c r="K16" s="284"/>
      <c r="L16" s="119"/>
    </row>
    <row r="17" spans="2:12" ht="13.5" customHeight="1">
      <c r="B17" s="129"/>
      <c r="C17" s="130"/>
      <c r="D17" s="131"/>
      <c r="E17" s="132" t="s">
        <v>9</v>
      </c>
      <c r="F17" s="132"/>
      <c r="G17" s="133" t="s">
        <v>10</v>
      </c>
      <c r="H17" s="133"/>
      <c r="I17" s="132" t="s">
        <v>9</v>
      </c>
      <c r="J17" s="132"/>
      <c r="K17" s="133" t="s">
        <v>10</v>
      </c>
      <c r="L17" s="119"/>
    </row>
    <row r="18" spans="2:12" ht="13.5" customHeight="1">
      <c r="B18" s="129"/>
      <c r="C18" s="130"/>
      <c r="D18" s="130"/>
      <c r="E18" s="132" t="s">
        <v>11</v>
      </c>
      <c r="F18" s="132"/>
      <c r="G18" s="133" t="s">
        <v>12</v>
      </c>
      <c r="H18" s="133"/>
      <c r="I18" s="132" t="s">
        <v>13</v>
      </c>
      <c r="J18" s="132"/>
      <c r="K18" s="133" t="s">
        <v>12</v>
      </c>
      <c r="L18" s="119"/>
    </row>
    <row r="19" spans="2:12" ht="13.5" customHeight="1">
      <c r="B19" s="129"/>
      <c r="C19" s="130"/>
      <c r="D19" s="130"/>
      <c r="E19" s="132"/>
      <c r="F19" s="132"/>
      <c r="G19" s="133" t="s">
        <v>11</v>
      </c>
      <c r="H19" s="133"/>
      <c r="I19" s="132"/>
      <c r="J19" s="132"/>
      <c r="K19" s="133" t="s">
        <v>14</v>
      </c>
      <c r="L19" s="119"/>
    </row>
    <row r="20" spans="5:12" ht="13.5" customHeight="1">
      <c r="E20" s="9" t="s">
        <v>120</v>
      </c>
      <c r="F20" s="9"/>
      <c r="G20" s="9" t="s">
        <v>121</v>
      </c>
      <c r="H20" s="134"/>
      <c r="I20" s="9" t="s">
        <v>120</v>
      </c>
      <c r="J20" s="9"/>
      <c r="K20" s="9" t="s">
        <v>121</v>
      </c>
      <c r="L20" s="119"/>
    </row>
    <row r="21" spans="3:11" ht="13.5" customHeight="1">
      <c r="C21" s="135"/>
      <c r="D21" s="135"/>
      <c r="E21" s="197" t="s">
        <v>15</v>
      </c>
      <c r="F21" s="134"/>
      <c r="G21" s="197" t="s">
        <v>15</v>
      </c>
      <c r="H21" s="134"/>
      <c r="I21" s="136" t="s">
        <v>15</v>
      </c>
      <c r="J21" s="134"/>
      <c r="K21" s="134" t="s">
        <v>15</v>
      </c>
    </row>
    <row r="22" spans="2:11" s="141" customFormat="1" ht="9.75" customHeight="1">
      <c r="B22" s="137"/>
      <c r="C22" s="138"/>
      <c r="D22" s="138"/>
      <c r="E22" s="139"/>
      <c r="F22" s="139"/>
      <c r="G22" s="178"/>
      <c r="H22" s="139"/>
      <c r="I22" s="139"/>
      <c r="J22" s="139"/>
      <c r="K22" s="140"/>
    </row>
    <row r="23" spans="2:11" s="141" customFormat="1" ht="13.5" customHeight="1">
      <c r="B23" s="142"/>
      <c r="C23" s="138" t="s">
        <v>1</v>
      </c>
      <c r="D23" s="138"/>
      <c r="E23" s="139">
        <v>63732</v>
      </c>
      <c r="F23" s="139"/>
      <c r="G23" s="139">
        <v>47065</v>
      </c>
      <c r="H23" s="139"/>
      <c r="I23" s="139">
        <v>225142</v>
      </c>
      <c r="J23" s="139"/>
      <c r="K23" s="139">
        <v>169315</v>
      </c>
    </row>
    <row r="24" spans="2:11" s="141" customFormat="1" ht="9" customHeight="1">
      <c r="B24" s="137"/>
      <c r="C24" s="138"/>
      <c r="D24" s="138"/>
      <c r="E24" s="139"/>
      <c r="F24" s="139"/>
      <c r="G24" s="139"/>
      <c r="H24" s="139"/>
      <c r="I24" s="139"/>
      <c r="J24" s="139"/>
      <c r="K24" s="139"/>
    </row>
    <row r="25" spans="2:11" s="141" customFormat="1" ht="13.5" customHeight="1">
      <c r="B25" s="142"/>
      <c r="C25" s="138" t="s">
        <v>16</v>
      </c>
      <c r="D25" s="138"/>
      <c r="E25" s="143">
        <v>-56921</v>
      </c>
      <c r="F25" s="143"/>
      <c r="G25" s="143">
        <v>-43396</v>
      </c>
      <c r="H25" s="139"/>
      <c r="I25" s="143">
        <v>-205787</v>
      </c>
      <c r="J25" s="143"/>
      <c r="K25" s="143">
        <f>-158194</f>
        <v>-158194</v>
      </c>
    </row>
    <row r="26" spans="2:11" s="141" customFormat="1" ht="9" customHeight="1">
      <c r="B26" s="137"/>
      <c r="C26" s="138"/>
      <c r="D26" s="138"/>
      <c r="E26" s="139"/>
      <c r="F26" s="139"/>
      <c r="G26" s="139"/>
      <c r="H26" s="139"/>
      <c r="I26" s="139"/>
      <c r="J26" s="139"/>
      <c r="K26" s="139"/>
    </row>
    <row r="27" spans="2:11" s="141" customFormat="1" ht="13.5" customHeight="1">
      <c r="B27" s="142"/>
      <c r="C27" s="138" t="s">
        <v>48</v>
      </c>
      <c r="D27" s="138"/>
      <c r="E27" s="139">
        <v>397</v>
      </c>
      <c r="F27" s="139"/>
      <c r="G27" s="139">
        <v>310</v>
      </c>
      <c r="H27" s="139"/>
      <c r="I27" s="139">
        <v>1561</v>
      </c>
      <c r="J27" s="139"/>
      <c r="K27" s="139">
        <v>1709</v>
      </c>
    </row>
    <row r="28" spans="2:11" s="141" customFormat="1" ht="6" customHeight="1">
      <c r="B28" s="137"/>
      <c r="C28" s="138"/>
      <c r="D28" s="138"/>
      <c r="E28" s="144"/>
      <c r="F28" s="139"/>
      <c r="G28" s="144"/>
      <c r="H28" s="139"/>
      <c r="I28" s="144"/>
      <c r="J28" s="139"/>
      <c r="K28" s="144"/>
    </row>
    <row r="29" spans="2:11" s="141" customFormat="1" ht="6" customHeight="1">
      <c r="B29" s="137"/>
      <c r="C29" s="138"/>
      <c r="D29" s="138"/>
      <c r="E29" s="139"/>
      <c r="F29" s="139"/>
      <c r="G29" s="139"/>
      <c r="H29" s="139"/>
      <c r="I29" s="139"/>
      <c r="J29" s="139"/>
      <c r="K29" s="139"/>
    </row>
    <row r="30" spans="2:11" s="141" customFormat="1" ht="13.5" customHeight="1">
      <c r="B30" s="137"/>
      <c r="C30" s="138" t="s">
        <v>2</v>
      </c>
      <c r="D30" s="138"/>
      <c r="E30" s="139">
        <f>SUM(E23:E28)</f>
        <v>7208</v>
      </c>
      <c r="F30" s="139"/>
      <c r="G30" s="139">
        <f>SUM(G23:G28)</f>
        <v>3979</v>
      </c>
      <c r="H30" s="139"/>
      <c r="I30" s="139">
        <f>SUM(I23:I28)</f>
        <v>20916</v>
      </c>
      <c r="J30" s="139"/>
      <c r="K30" s="139">
        <f>SUM(K23:K28)</f>
        <v>12830</v>
      </c>
    </row>
    <row r="31" spans="2:11" s="141" customFormat="1" ht="9" customHeight="1">
      <c r="B31" s="137"/>
      <c r="C31" s="138"/>
      <c r="D31" s="138"/>
      <c r="E31" s="139"/>
      <c r="F31" s="139"/>
      <c r="G31" s="139"/>
      <c r="H31" s="139"/>
      <c r="I31" s="139"/>
      <c r="J31" s="139"/>
      <c r="K31" s="139"/>
    </row>
    <row r="32" spans="2:11" s="141" customFormat="1" ht="13.5" customHeight="1">
      <c r="B32" s="142"/>
      <c r="C32" s="138" t="s">
        <v>17</v>
      </c>
      <c r="D32" s="138"/>
      <c r="E32" s="139">
        <v>-316</v>
      </c>
      <c r="F32" s="139"/>
      <c r="G32" s="139">
        <v>-515</v>
      </c>
      <c r="H32" s="139"/>
      <c r="I32" s="139">
        <v>-1513</v>
      </c>
      <c r="J32" s="139"/>
      <c r="K32" s="139">
        <v>-2382</v>
      </c>
    </row>
    <row r="33" spans="2:11" s="141" customFormat="1" ht="6" customHeight="1">
      <c r="B33" s="137"/>
      <c r="C33" s="138"/>
      <c r="D33" s="138"/>
      <c r="E33" s="144"/>
      <c r="F33" s="139"/>
      <c r="G33" s="144"/>
      <c r="H33" s="139"/>
      <c r="I33" s="144"/>
      <c r="J33" s="139"/>
      <c r="K33" s="144"/>
    </row>
    <row r="34" spans="2:11" s="141" customFormat="1" ht="6" customHeight="1">
      <c r="B34" s="137"/>
      <c r="C34" s="138"/>
      <c r="D34" s="138"/>
      <c r="E34" s="139"/>
      <c r="F34" s="139"/>
      <c r="G34" s="139"/>
      <c r="H34" s="139"/>
      <c r="I34" s="139"/>
      <c r="J34" s="139"/>
      <c r="K34" s="139"/>
    </row>
    <row r="35" spans="2:11" s="141" customFormat="1" ht="13.5" customHeight="1">
      <c r="B35" s="137"/>
      <c r="C35" s="138" t="s">
        <v>18</v>
      </c>
      <c r="D35" s="138"/>
      <c r="E35" s="139">
        <f>SUM(E30:E33)</f>
        <v>6892</v>
      </c>
      <c r="F35" s="139"/>
      <c r="G35" s="139">
        <f>SUM(G30:G33)</f>
        <v>3464</v>
      </c>
      <c r="H35" s="139"/>
      <c r="I35" s="139">
        <f>SUM(I30:I33)</f>
        <v>19403</v>
      </c>
      <c r="J35" s="139"/>
      <c r="K35" s="139">
        <f>SUM(K30:K33)</f>
        <v>10448</v>
      </c>
    </row>
    <row r="36" spans="2:11" s="141" customFormat="1" ht="9" customHeight="1">
      <c r="B36" s="137"/>
      <c r="C36" s="138"/>
      <c r="D36" s="138"/>
      <c r="E36" s="139"/>
      <c r="F36" s="139"/>
      <c r="G36" s="139"/>
      <c r="H36" s="139"/>
      <c r="I36" s="139"/>
      <c r="J36" s="139"/>
      <c r="K36" s="139"/>
    </row>
    <row r="37" spans="2:11" s="141" customFormat="1" ht="13.5" customHeight="1">
      <c r="B37" s="137"/>
      <c r="C37" s="138" t="s">
        <v>3</v>
      </c>
      <c r="D37" s="138"/>
      <c r="E37" s="139">
        <v>-2155</v>
      </c>
      <c r="F37" s="139"/>
      <c r="G37" s="139">
        <v>2292</v>
      </c>
      <c r="H37" s="139"/>
      <c r="I37" s="139">
        <v>-5383</v>
      </c>
      <c r="J37" s="139"/>
      <c r="K37" s="139">
        <v>835</v>
      </c>
    </row>
    <row r="38" spans="2:11" s="141" customFormat="1" ht="6" customHeight="1">
      <c r="B38" s="137"/>
      <c r="C38" s="138"/>
      <c r="D38" s="138"/>
      <c r="E38" s="144"/>
      <c r="F38" s="139"/>
      <c r="G38" s="144"/>
      <c r="H38" s="139"/>
      <c r="I38" s="144"/>
      <c r="J38" s="139"/>
      <c r="K38" s="144"/>
    </row>
    <row r="39" spans="2:11" s="141" customFormat="1" ht="6" customHeight="1">
      <c r="B39" s="137"/>
      <c r="C39" s="138"/>
      <c r="D39" s="138"/>
      <c r="E39" s="139"/>
      <c r="F39" s="139"/>
      <c r="G39" s="139"/>
      <c r="H39" s="139"/>
      <c r="I39" s="139"/>
      <c r="J39" s="139"/>
      <c r="K39" s="139"/>
    </row>
    <row r="40" spans="2:11" s="141" customFormat="1" ht="13.5" customHeight="1" thickBot="1">
      <c r="B40" s="137"/>
      <c r="C40" s="138" t="s">
        <v>19</v>
      </c>
      <c r="D40" s="138"/>
      <c r="E40" s="176">
        <f>SUM(E35:E38)</f>
        <v>4737</v>
      </c>
      <c r="F40" s="145"/>
      <c r="G40" s="176">
        <f>SUM(G35:G38)</f>
        <v>5756</v>
      </c>
      <c r="H40" s="145"/>
      <c r="I40" s="176">
        <f>SUM(I35:I38)</f>
        <v>14020</v>
      </c>
      <c r="J40" s="145"/>
      <c r="K40" s="176">
        <f>SUM(K35:K38)</f>
        <v>11283</v>
      </c>
    </row>
    <row r="41" spans="2:11" s="141" customFormat="1" ht="9" customHeight="1" thickTop="1">
      <c r="B41" s="137"/>
      <c r="C41" s="138"/>
      <c r="D41" s="138"/>
      <c r="E41" s="145"/>
      <c r="F41" s="145"/>
      <c r="G41" s="145"/>
      <c r="H41" s="145"/>
      <c r="I41" s="145"/>
      <c r="J41" s="145"/>
      <c r="K41" s="145"/>
    </row>
    <row r="42" spans="2:11" s="141" customFormat="1" ht="13.5" customHeight="1">
      <c r="B42" s="137"/>
      <c r="C42" s="138" t="s">
        <v>79</v>
      </c>
      <c r="D42" s="138"/>
      <c r="E42" s="139"/>
      <c r="F42" s="139"/>
      <c r="G42" s="139"/>
      <c r="H42" s="139"/>
      <c r="I42" s="139"/>
      <c r="J42" s="139"/>
      <c r="K42" s="139"/>
    </row>
    <row r="43" spans="2:11" s="141" customFormat="1" ht="15">
      <c r="B43" s="137"/>
      <c r="C43" s="138" t="s">
        <v>80</v>
      </c>
      <c r="D43" s="138"/>
      <c r="E43" s="139"/>
      <c r="F43" s="139"/>
      <c r="G43" s="139"/>
      <c r="H43" s="139"/>
      <c r="I43" s="139"/>
      <c r="J43" s="139"/>
      <c r="K43" s="139"/>
    </row>
    <row r="44" spans="2:11" s="141" customFormat="1" ht="13.5" customHeight="1">
      <c r="B44" s="137"/>
      <c r="C44" s="138" t="s">
        <v>81</v>
      </c>
      <c r="D44" s="138"/>
      <c r="E44" s="139"/>
      <c r="F44" s="139"/>
      <c r="G44" s="139"/>
      <c r="H44" s="139"/>
      <c r="I44" s="139"/>
      <c r="J44" s="139"/>
      <c r="K44" s="139"/>
    </row>
    <row r="45" spans="2:11" s="141" customFormat="1" ht="15">
      <c r="B45" s="137"/>
      <c r="C45" s="138" t="s">
        <v>83</v>
      </c>
      <c r="D45" s="138"/>
      <c r="E45" s="139">
        <f>E49-E46</f>
        <v>4358</v>
      </c>
      <c r="F45" s="139"/>
      <c r="G45" s="139">
        <f>G49-G46</f>
        <v>4811</v>
      </c>
      <c r="H45" s="139"/>
      <c r="I45" s="139">
        <f>I49-I46</f>
        <v>11746</v>
      </c>
      <c r="J45" s="139"/>
      <c r="K45" s="139">
        <f>K49-K46</f>
        <v>9757</v>
      </c>
    </row>
    <row r="46" spans="2:11" s="141" customFormat="1" ht="15">
      <c r="B46" s="137"/>
      <c r="C46" s="138" t="s">
        <v>20</v>
      </c>
      <c r="D46" s="138"/>
      <c r="E46" s="139">
        <v>379</v>
      </c>
      <c r="F46" s="139"/>
      <c r="G46" s="139">
        <v>945</v>
      </c>
      <c r="H46" s="139"/>
      <c r="I46" s="139">
        <v>2274</v>
      </c>
      <c r="J46" s="139"/>
      <c r="K46" s="139">
        <v>1526</v>
      </c>
    </row>
    <row r="47" spans="2:11" s="141" customFormat="1" ht="6" customHeight="1">
      <c r="B47" s="137"/>
      <c r="C47" s="138"/>
      <c r="D47" s="138"/>
      <c r="E47" s="144"/>
      <c r="F47" s="139"/>
      <c r="G47" s="144"/>
      <c r="H47" s="139"/>
      <c r="I47" s="144"/>
      <c r="J47" s="139"/>
      <c r="K47" s="144"/>
    </row>
    <row r="48" spans="2:11" s="141" customFormat="1" ht="6" customHeight="1">
      <c r="B48" s="137"/>
      <c r="C48" s="138"/>
      <c r="D48" s="138"/>
      <c r="E48" s="139"/>
      <c r="F48" s="139"/>
      <c r="G48" s="139"/>
      <c r="H48" s="139"/>
      <c r="I48" s="139"/>
      <c r="J48" s="139"/>
      <c r="K48" s="139"/>
    </row>
    <row r="49" spans="2:11" s="141" customFormat="1" ht="13.5" customHeight="1" thickBot="1">
      <c r="B49" s="137"/>
      <c r="C49" s="138" t="s">
        <v>19</v>
      </c>
      <c r="D49" s="138"/>
      <c r="E49" s="176">
        <f>E40</f>
        <v>4737</v>
      </c>
      <c r="F49" s="145"/>
      <c r="G49" s="176">
        <f>G40</f>
        <v>5756</v>
      </c>
      <c r="H49" s="145"/>
      <c r="I49" s="176">
        <f>I40</f>
        <v>14020</v>
      </c>
      <c r="J49" s="145"/>
      <c r="K49" s="176">
        <f>K40</f>
        <v>11283</v>
      </c>
    </row>
    <row r="50" spans="2:11" s="141" customFormat="1" ht="15.75" thickTop="1">
      <c r="B50" s="137"/>
      <c r="C50" s="138"/>
      <c r="D50" s="138"/>
      <c r="E50" s="139"/>
      <c r="F50" s="139"/>
      <c r="G50" s="139"/>
      <c r="H50" s="139"/>
      <c r="I50" s="139"/>
      <c r="J50" s="139"/>
      <c r="K50" s="139"/>
    </row>
    <row r="51" spans="2:11" s="141" customFormat="1" ht="13.5" customHeight="1">
      <c r="B51" s="137"/>
      <c r="C51" s="138" t="s">
        <v>4</v>
      </c>
      <c r="D51" s="138"/>
      <c r="E51" s="139"/>
      <c r="F51" s="139"/>
      <c r="G51" s="139"/>
      <c r="H51" s="139"/>
      <c r="I51" s="139"/>
      <c r="J51" s="139"/>
      <c r="K51" s="139"/>
    </row>
    <row r="52" spans="2:11" s="141" customFormat="1" ht="13.5" customHeight="1">
      <c r="B52" s="137"/>
      <c r="C52" s="138"/>
      <c r="D52" s="147" t="s">
        <v>23</v>
      </c>
      <c r="E52" s="148">
        <v>10.1</v>
      </c>
      <c r="F52" s="149"/>
      <c r="G52" s="148">
        <v>11.2</v>
      </c>
      <c r="H52" s="149"/>
      <c r="I52" s="148">
        <v>27.3</v>
      </c>
      <c r="J52" s="149"/>
      <c r="K52" s="148">
        <v>22.7</v>
      </c>
    </row>
    <row r="53" spans="2:11" s="141" customFormat="1" ht="13.5" customHeight="1">
      <c r="B53" s="137"/>
      <c r="C53" s="138"/>
      <c r="D53" s="147" t="s">
        <v>24</v>
      </c>
      <c r="E53" s="148">
        <v>10.1</v>
      </c>
      <c r="F53" s="149"/>
      <c r="G53" s="148">
        <v>11.2</v>
      </c>
      <c r="H53" s="149"/>
      <c r="I53" s="148">
        <v>27.3</v>
      </c>
      <c r="J53" s="149"/>
      <c r="K53" s="148">
        <v>22.7</v>
      </c>
    </row>
    <row r="54" spans="2:11" s="141" customFormat="1" ht="6" customHeight="1" thickBot="1">
      <c r="B54" s="137"/>
      <c r="C54" s="138"/>
      <c r="D54" s="147"/>
      <c r="E54" s="146"/>
      <c r="F54" s="139"/>
      <c r="G54" s="146"/>
      <c r="H54" s="139"/>
      <c r="I54" s="146" t="s">
        <v>85</v>
      </c>
      <c r="J54" s="139"/>
      <c r="K54" s="146"/>
    </row>
    <row r="55" spans="3:11" ht="9.75" customHeight="1" thickTop="1">
      <c r="C55" s="150"/>
      <c r="D55" s="150"/>
      <c r="E55" s="151"/>
      <c r="F55" s="151"/>
      <c r="G55" s="151"/>
      <c r="H55" s="151"/>
      <c r="I55" s="151"/>
      <c r="J55" s="151"/>
      <c r="K55" s="151"/>
    </row>
    <row r="56" spans="3:11" ht="13.5" customHeight="1">
      <c r="C56" s="150"/>
      <c r="D56" s="150"/>
      <c r="E56" s="151"/>
      <c r="F56" s="151"/>
      <c r="G56" s="151"/>
      <c r="H56" s="151"/>
      <c r="I56" s="151"/>
      <c r="J56" s="151"/>
      <c r="K56" s="151"/>
    </row>
    <row r="57" spans="3:11" ht="13.5" customHeight="1">
      <c r="C57" s="150"/>
      <c r="D57" s="150"/>
      <c r="E57" s="151"/>
      <c r="F57" s="151"/>
      <c r="G57" s="151"/>
      <c r="H57" s="151"/>
      <c r="I57" s="151"/>
      <c r="J57" s="151"/>
      <c r="K57" s="151"/>
    </row>
    <row r="58" spans="3:11" ht="13.5" customHeight="1">
      <c r="C58" s="150"/>
      <c r="D58" s="150"/>
      <c r="E58" s="151"/>
      <c r="F58" s="151"/>
      <c r="G58" s="151"/>
      <c r="H58" s="151"/>
      <c r="I58" s="151"/>
      <c r="J58" s="151"/>
      <c r="K58" s="151"/>
    </row>
    <row r="59" spans="3:11" ht="13.5" customHeight="1">
      <c r="C59" s="150"/>
      <c r="D59" s="150"/>
      <c r="E59" s="151"/>
      <c r="F59" s="151"/>
      <c r="G59" s="151"/>
      <c r="H59" s="151"/>
      <c r="I59" s="151"/>
      <c r="J59" s="151"/>
      <c r="K59" s="151"/>
    </row>
    <row r="60" spans="3:11" ht="13.5" customHeight="1">
      <c r="C60" s="150"/>
      <c r="D60" s="150"/>
      <c r="E60" s="151"/>
      <c r="F60" s="151"/>
      <c r="G60" s="151"/>
      <c r="H60" s="151"/>
      <c r="I60" s="151"/>
      <c r="J60" s="151"/>
      <c r="K60" s="151"/>
    </row>
    <row r="61" spans="3:11" ht="13.5" customHeight="1">
      <c r="C61" s="150"/>
      <c r="D61" s="150"/>
      <c r="E61" s="151"/>
      <c r="F61" s="151"/>
      <c r="G61" s="151"/>
      <c r="H61" s="151"/>
      <c r="I61" s="151"/>
      <c r="J61" s="151"/>
      <c r="K61" s="151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18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Normal="90" zoomScaleSheetLayoutView="100" workbookViewId="0" topLeftCell="A1">
      <selection activeCell="I94" sqref="I94"/>
    </sheetView>
  </sheetViews>
  <sheetFormatPr defaultColWidth="9.140625" defaultRowHeight="13.5" customHeight="1"/>
  <cols>
    <col min="1" max="1" width="3.140625" style="13" customWidth="1"/>
    <col min="2" max="2" width="30.7109375" style="4" customWidth="1"/>
    <col min="3" max="3" width="6.7109375" style="14" customWidth="1"/>
    <col min="4" max="4" width="3.00390625" style="14" customWidth="1"/>
    <col min="5" max="5" width="11.7109375" style="14" customWidth="1"/>
    <col min="6" max="6" width="3.00390625" style="14" customWidth="1"/>
    <col min="7" max="7" width="4.28125" style="14" customWidth="1"/>
    <col min="8" max="8" width="3.57421875" style="14" customWidth="1"/>
    <col min="9" max="9" width="11.7109375" style="14" customWidth="1"/>
    <col min="10" max="10" width="3.7109375" style="14" customWidth="1"/>
    <col min="11" max="16384" width="5.8515625" style="14" customWidth="1"/>
  </cols>
  <sheetData>
    <row r="1" spans="2:9" s="2" customFormat="1" ht="15" customHeight="1">
      <c r="B1" s="6" t="s">
        <v>21</v>
      </c>
      <c r="D1" s="3"/>
      <c r="E1" s="3"/>
      <c r="G1" s="3"/>
      <c r="I1" s="111"/>
    </row>
    <row r="2" spans="2:7" s="2" customFormat="1" ht="12.75" customHeight="1">
      <c r="B2" s="8" t="s">
        <v>0</v>
      </c>
      <c r="D2" s="3"/>
      <c r="E2" s="3"/>
      <c r="G2" s="3"/>
    </row>
    <row r="3" spans="2:7" s="2" customFormat="1" ht="9.75" customHeight="1">
      <c r="B3" s="7"/>
      <c r="D3" s="3"/>
      <c r="E3" s="3"/>
      <c r="G3" s="3"/>
    </row>
    <row r="4" spans="2:7" s="2" customFormat="1" ht="12.75" customHeight="1">
      <c r="B4" s="4" t="s">
        <v>22</v>
      </c>
      <c r="D4" s="7"/>
      <c r="E4" s="10"/>
      <c r="G4" s="3"/>
    </row>
    <row r="5" spans="2:7" s="2" customFormat="1" ht="15" customHeight="1">
      <c r="B5" s="1"/>
      <c r="D5" s="3"/>
      <c r="E5" s="3"/>
      <c r="G5" s="3"/>
    </row>
    <row r="6" ht="14.25">
      <c r="B6" s="15" t="s">
        <v>49</v>
      </c>
    </row>
    <row r="7" ht="14.25">
      <c r="B7" s="16" t="s">
        <v>122</v>
      </c>
    </row>
    <row r="8" spans="1:10" ht="12.75" customHeight="1" thickBot="1">
      <c r="A8" s="1"/>
      <c r="B8" s="18"/>
      <c r="C8" s="18"/>
      <c r="D8" s="19"/>
      <c r="E8" s="20"/>
      <c r="F8" s="20"/>
      <c r="G8" s="21"/>
      <c r="H8" s="20"/>
      <c r="I8" s="20"/>
      <c r="J8" s="22"/>
    </row>
    <row r="9" spans="1:9" ht="12.75" customHeight="1">
      <c r="A9" s="1"/>
      <c r="B9" s="18"/>
      <c r="C9" s="18"/>
      <c r="D9" s="18"/>
      <c r="E9" s="21" t="s">
        <v>25</v>
      </c>
      <c r="F9" s="21"/>
      <c r="G9" s="238"/>
      <c r="H9" s="238"/>
      <c r="I9" s="21" t="s">
        <v>26</v>
      </c>
    </row>
    <row r="10" spans="1:9" ht="12.75" customHeight="1">
      <c r="A10" s="1"/>
      <c r="B10" s="18"/>
      <c r="C10" s="18"/>
      <c r="D10" s="18"/>
      <c r="E10" s="21" t="s">
        <v>27</v>
      </c>
      <c r="F10" s="21"/>
      <c r="G10" s="238"/>
      <c r="H10" s="238"/>
      <c r="I10" s="21" t="s">
        <v>28</v>
      </c>
    </row>
    <row r="11" spans="1:10" ht="12.75" customHeight="1" thickBot="1">
      <c r="A11" s="1"/>
      <c r="B11" s="23"/>
      <c r="C11" s="23"/>
      <c r="D11" s="20"/>
      <c r="E11" s="24" t="s">
        <v>123</v>
      </c>
      <c r="F11" s="24"/>
      <c r="G11" s="238"/>
      <c r="H11" s="237"/>
      <c r="I11" s="24" t="s">
        <v>111</v>
      </c>
      <c r="J11" s="22"/>
    </row>
    <row r="12" spans="1:9" ht="13.5" customHeight="1">
      <c r="A12" s="1"/>
      <c r="B12" s="23"/>
      <c r="C12" s="23"/>
      <c r="D12" s="23"/>
      <c r="E12" s="23" t="s">
        <v>15</v>
      </c>
      <c r="F12" s="23"/>
      <c r="G12" s="238"/>
      <c r="H12" s="238"/>
      <c r="I12" s="23" t="s">
        <v>15</v>
      </c>
    </row>
    <row r="13" spans="1:9" ht="12.75" customHeight="1">
      <c r="A13" s="1"/>
      <c r="B13" s="250" t="s">
        <v>129</v>
      </c>
      <c r="C13" s="18"/>
      <c r="D13" s="18"/>
      <c r="E13" s="28"/>
      <c r="F13" s="28"/>
      <c r="G13" s="29"/>
      <c r="H13" s="29"/>
      <c r="I13" s="28"/>
    </row>
    <row r="14" spans="1:9" ht="12.75" customHeight="1">
      <c r="A14" s="1"/>
      <c r="B14" s="250" t="s">
        <v>130</v>
      </c>
      <c r="C14" s="18"/>
      <c r="D14" s="18"/>
      <c r="E14" s="28"/>
      <c r="F14" s="28"/>
      <c r="G14" s="29"/>
      <c r="H14" s="29"/>
      <c r="I14" s="28"/>
    </row>
    <row r="15" spans="1:9" s="17" customFormat="1" ht="12.75" customHeight="1">
      <c r="A15" s="12"/>
      <c r="B15" s="251" t="s">
        <v>131</v>
      </c>
      <c r="C15" s="26"/>
      <c r="D15" s="26"/>
      <c r="E15" s="30">
        <v>150707</v>
      </c>
      <c r="F15" s="30"/>
      <c r="G15" s="31"/>
      <c r="H15" s="31"/>
      <c r="I15" s="30">
        <v>123324</v>
      </c>
    </row>
    <row r="16" spans="1:9" s="17" customFormat="1" ht="12.75" customHeight="1">
      <c r="A16" s="12"/>
      <c r="B16" s="252" t="s">
        <v>139</v>
      </c>
      <c r="C16" s="26"/>
      <c r="D16" s="26"/>
      <c r="E16" s="30">
        <v>5737</v>
      </c>
      <c r="F16" s="30"/>
      <c r="G16" s="31"/>
      <c r="H16" s="31"/>
      <c r="I16" s="30">
        <v>5882</v>
      </c>
    </row>
    <row r="17" spans="1:9" s="17" customFormat="1" ht="12.75" customHeight="1">
      <c r="A17" s="12"/>
      <c r="B17" s="253" t="s">
        <v>132</v>
      </c>
      <c r="C17" s="26"/>
      <c r="D17" s="26"/>
      <c r="E17" s="30">
        <v>6386</v>
      </c>
      <c r="F17" s="30"/>
      <c r="G17" s="31"/>
      <c r="H17" s="31"/>
      <c r="I17" s="30">
        <v>9404</v>
      </c>
    </row>
    <row r="18" spans="1:9" s="17" customFormat="1" ht="12.75" customHeight="1">
      <c r="A18" s="12"/>
      <c r="B18" s="253"/>
      <c r="C18" s="26"/>
      <c r="D18" s="26"/>
      <c r="E18" s="244">
        <f>SUM(E15:E17)</f>
        <v>162830</v>
      </c>
      <c r="F18" s="245"/>
      <c r="G18" s="246"/>
      <c r="H18" s="246"/>
      <c r="I18" s="244">
        <f>SUM(I15:I17)</f>
        <v>138610</v>
      </c>
    </row>
    <row r="19" spans="1:9" s="17" customFormat="1" ht="6.75" customHeight="1">
      <c r="A19" s="12"/>
      <c r="B19" s="252"/>
      <c r="C19" s="26"/>
      <c r="D19" s="26"/>
      <c r="E19" s="30"/>
      <c r="F19" s="30"/>
      <c r="G19" s="31"/>
      <c r="H19" s="31"/>
      <c r="I19" s="30"/>
    </row>
    <row r="20" spans="1:9" s="17" customFormat="1" ht="12.75" customHeight="1">
      <c r="A20" s="12"/>
      <c r="B20" s="250" t="s">
        <v>133</v>
      </c>
      <c r="C20" s="26"/>
      <c r="D20" s="239"/>
      <c r="E20" s="30"/>
      <c r="F20" s="30"/>
      <c r="G20" s="240"/>
      <c r="H20" s="240"/>
      <c r="I20" s="30"/>
    </row>
    <row r="21" spans="1:9" s="17" customFormat="1" ht="12.75" customHeight="1">
      <c r="A21" s="11"/>
      <c r="B21" s="252" t="s">
        <v>29</v>
      </c>
      <c r="C21" s="26"/>
      <c r="D21" s="239"/>
      <c r="E21" s="30">
        <v>16085</v>
      </c>
      <c r="F21" s="30"/>
      <c r="G21" s="240"/>
      <c r="H21" s="240"/>
      <c r="I21" s="30">
        <v>13159</v>
      </c>
    </row>
    <row r="22" spans="1:9" s="17" customFormat="1" ht="12.75" customHeight="1">
      <c r="A22" s="11"/>
      <c r="B22" s="252" t="s">
        <v>43</v>
      </c>
      <c r="C22" s="26"/>
      <c r="D22" s="239"/>
      <c r="E22" s="30">
        <v>62835</v>
      </c>
      <c r="F22" s="30"/>
      <c r="G22" s="240"/>
      <c r="H22" s="240"/>
      <c r="I22" s="30">
        <v>44356</v>
      </c>
    </row>
    <row r="23" spans="1:9" s="17" customFormat="1" ht="12.75" customHeight="1">
      <c r="A23" s="11"/>
      <c r="B23" s="252" t="s">
        <v>140</v>
      </c>
      <c r="C23" s="26"/>
      <c r="D23" s="239"/>
      <c r="E23" s="30">
        <v>7204</v>
      </c>
      <c r="F23" s="30"/>
      <c r="G23" s="240"/>
      <c r="H23" s="240"/>
      <c r="I23" s="30">
        <v>8213</v>
      </c>
    </row>
    <row r="24" spans="1:9" s="17" customFormat="1" ht="12.75" customHeight="1">
      <c r="A24" s="11"/>
      <c r="B24" s="252" t="s">
        <v>113</v>
      </c>
      <c r="C24" s="26"/>
      <c r="D24" s="239"/>
      <c r="E24" s="30">
        <v>538</v>
      </c>
      <c r="F24" s="30"/>
      <c r="G24" s="240"/>
      <c r="H24" s="240"/>
      <c r="I24" s="30">
        <v>1001</v>
      </c>
    </row>
    <row r="25" spans="1:9" s="17" customFormat="1" ht="12.75" customHeight="1">
      <c r="A25" s="11"/>
      <c r="B25" s="252" t="s">
        <v>31</v>
      </c>
      <c r="C25" s="26"/>
      <c r="D25" s="239"/>
      <c r="E25" s="30">
        <v>68585</v>
      </c>
      <c r="F25" s="30"/>
      <c r="G25" s="240"/>
      <c r="H25" s="240"/>
      <c r="I25" s="30">
        <v>80692</v>
      </c>
    </row>
    <row r="26" spans="1:9" s="17" customFormat="1" ht="12.75" customHeight="1">
      <c r="A26" s="11"/>
      <c r="B26" s="252"/>
      <c r="C26" s="26"/>
      <c r="D26" s="239"/>
      <c r="E26" s="244">
        <f>SUM(E21:E25)</f>
        <v>155247</v>
      </c>
      <c r="F26" s="245"/>
      <c r="G26" s="247"/>
      <c r="H26" s="247"/>
      <c r="I26" s="244">
        <f>SUM(I21:I25)</f>
        <v>147421</v>
      </c>
    </row>
    <row r="27" spans="1:9" s="17" customFormat="1" ht="6.75" customHeight="1">
      <c r="A27" s="12"/>
      <c r="B27" s="252"/>
      <c r="C27" s="26"/>
      <c r="D27" s="26"/>
      <c r="E27" s="30"/>
      <c r="F27" s="30"/>
      <c r="G27" s="31"/>
      <c r="H27" s="31"/>
      <c r="I27" s="30"/>
    </row>
    <row r="28" spans="1:9" s="17" customFormat="1" ht="12.75" customHeight="1" thickBot="1">
      <c r="A28" s="11"/>
      <c r="B28" s="250" t="s">
        <v>134</v>
      </c>
      <c r="C28" s="26"/>
      <c r="D28" s="239"/>
      <c r="E28" s="241">
        <f>E18+E26</f>
        <v>318077</v>
      </c>
      <c r="F28" s="30"/>
      <c r="G28" s="240"/>
      <c r="H28" s="240"/>
      <c r="I28" s="241">
        <f>I18+I26</f>
        <v>286031</v>
      </c>
    </row>
    <row r="29" spans="1:9" s="17" customFormat="1" ht="18" customHeight="1" thickTop="1">
      <c r="A29" s="11"/>
      <c r="B29" s="250"/>
      <c r="C29" s="26"/>
      <c r="D29" s="239"/>
      <c r="E29" s="30"/>
      <c r="F29" s="30"/>
      <c r="G29" s="240"/>
      <c r="H29" s="240"/>
      <c r="I29" s="30"/>
    </row>
    <row r="30" spans="1:9" s="17" customFormat="1" ht="12.75" customHeight="1">
      <c r="A30" s="12"/>
      <c r="B30" s="250" t="s">
        <v>135</v>
      </c>
      <c r="C30" s="26"/>
      <c r="D30" s="26"/>
      <c r="E30" s="32"/>
      <c r="F30" s="32"/>
      <c r="G30" s="31"/>
      <c r="H30" s="31"/>
      <c r="I30" s="32"/>
    </row>
    <row r="31" spans="1:9" s="17" customFormat="1" ht="12.75" customHeight="1">
      <c r="A31" s="12"/>
      <c r="B31" s="250" t="s">
        <v>141</v>
      </c>
      <c r="C31" s="26"/>
      <c r="D31" s="26"/>
      <c r="E31" s="32"/>
      <c r="F31" s="32"/>
      <c r="G31" s="31"/>
      <c r="H31" s="31"/>
      <c r="I31" s="32"/>
    </row>
    <row r="32" spans="1:9" s="17" customFormat="1" ht="12.75" customHeight="1">
      <c r="A32" s="12"/>
      <c r="B32" s="250" t="s">
        <v>156</v>
      </c>
      <c r="C32" s="26"/>
      <c r="D32" s="26"/>
      <c r="E32" s="32"/>
      <c r="F32" s="32"/>
      <c r="G32" s="31"/>
      <c r="H32" s="31"/>
      <c r="I32" s="32"/>
    </row>
    <row r="33" spans="1:9" s="17" customFormat="1" ht="12.75" customHeight="1">
      <c r="A33" s="11"/>
      <c r="B33" s="251" t="s">
        <v>136</v>
      </c>
      <c r="C33" s="26"/>
      <c r="D33" s="26"/>
      <c r="E33" s="32">
        <v>43015</v>
      </c>
      <c r="F33" s="32"/>
      <c r="G33" s="31"/>
      <c r="H33" s="31"/>
      <c r="I33" s="32">
        <v>43015</v>
      </c>
    </row>
    <row r="34" spans="1:9" s="17" customFormat="1" ht="12.75" customHeight="1">
      <c r="A34" s="11"/>
      <c r="B34" s="252" t="s">
        <v>5</v>
      </c>
      <c r="C34" s="26"/>
      <c r="D34" s="26"/>
      <c r="E34" s="32">
        <v>14483</v>
      </c>
      <c r="F34" s="32"/>
      <c r="G34" s="31"/>
      <c r="H34" s="31"/>
      <c r="I34" s="32">
        <v>15735</v>
      </c>
    </row>
    <row r="35" spans="1:9" s="17" customFormat="1" ht="12.75" customHeight="1">
      <c r="A35" s="11"/>
      <c r="B35" s="252" t="s">
        <v>147</v>
      </c>
      <c r="C35" s="26"/>
      <c r="D35" s="26"/>
      <c r="E35" s="177">
        <v>153241</v>
      </c>
      <c r="F35" s="32"/>
      <c r="G35" s="31"/>
      <c r="H35" s="31"/>
      <c r="I35" s="177">
        <v>142785</v>
      </c>
    </row>
    <row r="36" spans="1:9" s="17" customFormat="1" ht="12.75" customHeight="1">
      <c r="A36" s="11"/>
      <c r="B36" s="254"/>
      <c r="C36" s="26"/>
      <c r="D36" s="26"/>
      <c r="E36" s="32">
        <f>SUM(E33:E35)</f>
        <v>210739</v>
      </c>
      <c r="F36" s="32"/>
      <c r="G36" s="31"/>
      <c r="H36" s="31"/>
      <c r="I36" s="32">
        <f>SUM(I33:I35)</f>
        <v>201535</v>
      </c>
    </row>
    <row r="37" spans="1:9" s="17" customFormat="1" ht="12.75" customHeight="1">
      <c r="A37" s="12"/>
      <c r="B37" s="252" t="s">
        <v>20</v>
      </c>
      <c r="C37" s="26"/>
      <c r="D37" s="26"/>
      <c r="E37" s="177">
        <v>18245</v>
      </c>
      <c r="F37" s="32"/>
      <c r="G37" s="31"/>
      <c r="H37" s="31"/>
      <c r="I37" s="177">
        <v>15971</v>
      </c>
    </row>
    <row r="38" spans="1:9" s="17" customFormat="1" ht="12.75" customHeight="1">
      <c r="A38" s="11"/>
      <c r="B38" s="254" t="s">
        <v>142</v>
      </c>
      <c r="C38" s="26"/>
      <c r="D38" s="26"/>
      <c r="E38" s="244">
        <f>SUM(E36:E37)</f>
        <v>228984</v>
      </c>
      <c r="F38" s="248"/>
      <c r="G38" s="246"/>
      <c r="H38" s="246"/>
      <c r="I38" s="244">
        <f>SUM(I36:I37)</f>
        <v>217506</v>
      </c>
    </row>
    <row r="39" spans="1:9" s="17" customFormat="1" ht="6.75" customHeight="1">
      <c r="A39" s="12"/>
      <c r="B39" s="252"/>
      <c r="C39" s="26"/>
      <c r="D39" s="26"/>
      <c r="E39" s="30"/>
      <c r="F39" s="30"/>
      <c r="G39" s="31"/>
      <c r="H39" s="31"/>
      <c r="I39" s="30"/>
    </row>
    <row r="40" spans="1:9" s="17" customFormat="1" ht="12.75" customHeight="1">
      <c r="A40" s="12"/>
      <c r="B40" s="255" t="s">
        <v>137</v>
      </c>
      <c r="D40" s="26"/>
      <c r="E40" s="32"/>
      <c r="F40" s="32"/>
      <c r="G40" s="31"/>
      <c r="H40" s="31"/>
      <c r="I40" s="32"/>
    </row>
    <row r="41" spans="1:9" s="17" customFormat="1" ht="12.75" customHeight="1">
      <c r="A41" s="12"/>
      <c r="B41" s="252" t="s">
        <v>46</v>
      </c>
      <c r="D41" s="26"/>
      <c r="E41" s="32">
        <v>1372</v>
      </c>
      <c r="F41" s="32"/>
      <c r="G41" s="31"/>
      <c r="H41" s="31"/>
      <c r="I41" s="32">
        <v>894</v>
      </c>
    </row>
    <row r="42" spans="1:9" s="17" customFormat="1" ht="12.75" customHeight="1">
      <c r="A42" s="12"/>
      <c r="B42" s="252" t="s">
        <v>47</v>
      </c>
      <c r="D42" s="26"/>
      <c r="E42" s="32">
        <v>8212</v>
      </c>
      <c r="F42" s="32"/>
      <c r="G42" s="31"/>
      <c r="H42" s="31"/>
      <c r="I42" s="32">
        <v>17321</v>
      </c>
    </row>
    <row r="43" spans="1:9" s="17" customFormat="1" ht="12.75" customHeight="1">
      <c r="A43" s="12"/>
      <c r="B43" s="252" t="s">
        <v>148</v>
      </c>
      <c r="D43" s="26"/>
      <c r="E43" s="32">
        <v>3583</v>
      </c>
      <c r="F43" s="32"/>
      <c r="G43" s="31"/>
      <c r="H43" s="31"/>
      <c r="I43" s="32">
        <v>4581</v>
      </c>
    </row>
    <row r="44" spans="1:9" s="17" customFormat="1" ht="12.75" customHeight="1">
      <c r="A44" s="11"/>
      <c r="B44" s="28"/>
      <c r="C44" s="27"/>
      <c r="D44" s="27"/>
      <c r="E44" s="249">
        <f>SUM(E41:E43)</f>
        <v>13167</v>
      </c>
      <c r="F44" s="245"/>
      <c r="G44" s="246"/>
      <c r="H44" s="246"/>
      <c r="I44" s="249">
        <f>SUM(I41:I43)</f>
        <v>22796</v>
      </c>
    </row>
    <row r="45" spans="1:9" s="17" customFormat="1" ht="6.75" customHeight="1">
      <c r="A45" s="12"/>
      <c r="B45" s="252"/>
      <c r="C45" s="26"/>
      <c r="D45" s="26"/>
      <c r="E45" s="30"/>
      <c r="F45" s="30"/>
      <c r="G45" s="31"/>
      <c r="H45" s="31"/>
      <c r="I45" s="30"/>
    </row>
    <row r="46" spans="1:9" s="17" customFormat="1" ht="12.75" customHeight="1">
      <c r="A46" s="12"/>
      <c r="B46" s="255" t="s">
        <v>138</v>
      </c>
      <c r="C46" s="26"/>
      <c r="D46" s="26"/>
      <c r="E46" s="32"/>
      <c r="F46" s="32"/>
      <c r="G46" s="31"/>
      <c r="H46" s="31"/>
      <c r="I46" s="32"/>
    </row>
    <row r="47" spans="1:10" s="17" customFormat="1" ht="12.75" customHeight="1">
      <c r="A47" s="11"/>
      <c r="B47" s="251" t="s">
        <v>44</v>
      </c>
      <c r="C47" s="26"/>
      <c r="D47" s="26"/>
      <c r="E47" s="30">
        <v>55979</v>
      </c>
      <c r="F47" s="30"/>
      <c r="G47" s="240"/>
      <c r="H47" s="240"/>
      <c r="I47" s="30">
        <v>25350</v>
      </c>
      <c r="J47" s="242"/>
    </row>
    <row r="48" spans="1:10" s="17" customFormat="1" ht="12.75" customHeight="1">
      <c r="A48" s="11"/>
      <c r="B48" s="252" t="s">
        <v>46</v>
      </c>
      <c r="C48" s="26"/>
      <c r="D48" s="26"/>
      <c r="E48" s="30">
        <v>2029</v>
      </c>
      <c r="F48" s="30"/>
      <c r="G48" s="240"/>
      <c r="H48" s="240"/>
      <c r="I48" s="30">
        <v>2193</v>
      </c>
      <c r="J48" s="242"/>
    </row>
    <row r="49" spans="1:10" s="17" customFormat="1" ht="12.75" customHeight="1">
      <c r="A49" s="11"/>
      <c r="B49" s="252" t="s">
        <v>30</v>
      </c>
      <c r="C49" s="26"/>
      <c r="D49" s="26"/>
      <c r="E49" s="30">
        <v>17231</v>
      </c>
      <c r="F49" s="30"/>
      <c r="G49" s="240"/>
      <c r="H49" s="240"/>
      <c r="I49" s="30">
        <v>18186</v>
      </c>
      <c r="J49" s="242"/>
    </row>
    <row r="50" spans="1:10" s="17" customFormat="1" ht="12.75" customHeight="1">
      <c r="A50" s="11"/>
      <c r="B50" s="252" t="s">
        <v>71</v>
      </c>
      <c r="C50" s="26"/>
      <c r="D50" s="26"/>
      <c r="E50" s="30">
        <v>687</v>
      </c>
      <c r="F50" s="30"/>
      <c r="G50" s="240"/>
      <c r="H50" s="240"/>
      <c r="I50" s="30">
        <v>0</v>
      </c>
      <c r="J50" s="242"/>
    </row>
    <row r="51" spans="1:10" s="17" customFormat="1" ht="12.75" customHeight="1">
      <c r="A51" s="11"/>
      <c r="B51" s="252"/>
      <c r="C51" s="26"/>
      <c r="D51" s="26"/>
      <c r="E51" s="244">
        <f>SUM(E47:E50)</f>
        <v>75926</v>
      </c>
      <c r="F51" s="245"/>
      <c r="G51" s="247"/>
      <c r="H51" s="247"/>
      <c r="I51" s="244">
        <f>SUM(I47:I50)</f>
        <v>45729</v>
      </c>
      <c r="J51" s="242"/>
    </row>
    <row r="52" spans="1:9" s="17" customFormat="1" ht="6.75" customHeight="1">
      <c r="A52" s="12"/>
      <c r="B52" s="252"/>
      <c r="C52" s="26"/>
      <c r="D52" s="26"/>
      <c r="E52" s="30"/>
      <c r="F52" s="30"/>
      <c r="G52" s="31"/>
      <c r="H52" s="31"/>
      <c r="I52" s="30"/>
    </row>
    <row r="53" spans="1:9" s="17" customFormat="1" ht="12.75" customHeight="1">
      <c r="A53" s="12"/>
      <c r="B53" s="256" t="s">
        <v>143</v>
      </c>
      <c r="C53" s="26"/>
      <c r="D53" s="26"/>
      <c r="E53" s="177">
        <f>E44+E51</f>
        <v>89093</v>
      </c>
      <c r="F53" s="32"/>
      <c r="G53" s="31"/>
      <c r="H53" s="31"/>
      <c r="I53" s="177">
        <f>I44+I51</f>
        <v>68525</v>
      </c>
    </row>
    <row r="54" spans="1:9" s="17" customFormat="1" ht="6.75" customHeight="1">
      <c r="A54" s="12"/>
      <c r="B54" s="252"/>
      <c r="C54" s="26"/>
      <c r="D54" s="26"/>
      <c r="E54" s="30"/>
      <c r="F54" s="30"/>
      <c r="G54" s="31"/>
      <c r="H54" s="31"/>
      <c r="I54" s="30"/>
    </row>
    <row r="55" spans="1:9" s="17" customFormat="1" ht="12.75" customHeight="1" thickBot="1">
      <c r="A55" s="11"/>
      <c r="B55" s="254" t="s">
        <v>144</v>
      </c>
      <c r="C55" s="26"/>
      <c r="D55" s="26"/>
      <c r="E55" s="243">
        <f>E38+E53</f>
        <v>318077</v>
      </c>
      <c r="F55" s="30"/>
      <c r="G55" s="240"/>
      <c r="H55" s="240"/>
      <c r="I55" s="243">
        <f>I38+I53</f>
        <v>286031</v>
      </c>
    </row>
    <row r="56" spans="1:9" s="17" customFormat="1" ht="12.75" customHeight="1" thickTop="1">
      <c r="A56" s="11"/>
      <c r="B56" s="28"/>
      <c r="C56" s="27"/>
      <c r="D56" s="27"/>
      <c r="E56" s="28"/>
      <c r="F56" s="28"/>
      <c r="G56" s="29"/>
      <c r="H56" s="29"/>
      <c r="I56" s="28"/>
    </row>
    <row r="57" spans="1:9" s="17" customFormat="1" ht="12.75" customHeight="1" thickBot="1">
      <c r="A57" s="12"/>
      <c r="B57" s="28" t="s">
        <v>77</v>
      </c>
      <c r="C57" s="27"/>
      <c r="D57" s="27"/>
      <c r="E57" s="33">
        <f>SUM(E33:E35)/E33*100</f>
        <v>489.9197954202022</v>
      </c>
      <c r="F57" s="34"/>
      <c r="G57" s="29"/>
      <c r="H57" s="29"/>
      <c r="I57" s="33">
        <f>SUM(I33:I35)/I33*100</f>
        <v>468.52260839242126</v>
      </c>
    </row>
    <row r="58" ht="13.5" customHeight="1" thickTop="1"/>
  </sheetData>
  <printOptions/>
  <pageMargins left="0.5905511811023623" right="0.2755905511811024" top="0.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2"/>
  <sheetViews>
    <sheetView showGridLines="0" view="pageBreakPreview" zoomScaleSheetLayoutView="100" workbookViewId="0" topLeftCell="A1">
      <selection activeCell="H52" sqref="H52"/>
    </sheetView>
  </sheetViews>
  <sheetFormatPr defaultColWidth="9.140625" defaultRowHeight="12.75"/>
  <cols>
    <col min="1" max="1" width="0.85546875" style="35" customWidth="1"/>
    <col min="2" max="2" width="21.28125" style="185" customWidth="1"/>
    <col min="3" max="4" width="8.28125" style="35" customWidth="1"/>
    <col min="5" max="5" width="10.00390625" style="35" customWidth="1"/>
    <col min="6" max="6" width="10.421875" style="35" customWidth="1"/>
    <col min="7" max="7" width="11.28125" style="35" customWidth="1"/>
    <col min="8" max="10" width="8.28125" style="35" customWidth="1"/>
    <col min="11" max="16384" width="9.140625" style="35" customWidth="1"/>
  </cols>
  <sheetData>
    <row r="1" spans="2:10" s="2" customFormat="1" ht="15" customHeight="1">
      <c r="B1" s="179" t="s">
        <v>21</v>
      </c>
      <c r="D1"/>
      <c r="E1" s="3"/>
      <c r="G1" s="3"/>
      <c r="H1" s="3"/>
      <c r="I1" s="3"/>
      <c r="J1" s="111"/>
    </row>
    <row r="2" spans="2:9" s="2" customFormat="1" ht="12" customHeight="1">
      <c r="B2" s="180" t="s">
        <v>0</v>
      </c>
      <c r="D2"/>
      <c r="E2" s="3"/>
      <c r="G2" s="3"/>
      <c r="H2" s="3"/>
      <c r="I2" s="3"/>
    </row>
    <row r="3" spans="2:9" s="2" customFormat="1" ht="9.75" customHeight="1">
      <c r="B3" s="181"/>
      <c r="D3"/>
      <c r="E3" s="3"/>
      <c r="G3" s="3"/>
      <c r="H3" s="3"/>
      <c r="I3" s="3"/>
    </row>
    <row r="4" spans="2:9" s="2" customFormat="1" ht="12" customHeight="1">
      <c r="B4" s="182" t="s">
        <v>22</v>
      </c>
      <c r="E4" s="7"/>
      <c r="G4" s="10"/>
      <c r="H4" s="10"/>
      <c r="I4" s="10"/>
    </row>
    <row r="5" spans="2:9" s="2" customFormat="1" ht="15" customHeight="1">
      <c r="B5" s="25"/>
      <c r="E5" s="3"/>
      <c r="G5" s="3"/>
      <c r="H5" s="3"/>
      <c r="I5" s="3"/>
    </row>
    <row r="6" spans="2:3" ht="14.25">
      <c r="B6" s="183" t="s">
        <v>50</v>
      </c>
      <c r="C6" s="35"/>
    </row>
    <row r="7" spans="2:3" ht="14.25">
      <c r="B7" s="184" t="s">
        <v>119</v>
      </c>
      <c r="C7" s="35"/>
    </row>
    <row r="8" ht="15" customHeight="1">
      <c r="B8" s="182"/>
    </row>
    <row r="9" ht="15" customHeight="1">
      <c r="B9" s="182"/>
    </row>
    <row r="10" spans="2:10" s="4" customFormat="1" ht="14.25" customHeight="1">
      <c r="B10" s="199"/>
      <c r="C10" s="285" t="s">
        <v>150</v>
      </c>
      <c r="D10" s="286"/>
      <c r="E10" s="286"/>
      <c r="F10" s="286"/>
      <c r="G10" s="286"/>
      <c r="H10" s="287"/>
      <c r="I10" s="200"/>
      <c r="J10" s="201"/>
    </row>
    <row r="11" spans="2:10" s="4" customFormat="1" ht="12.75" customHeight="1">
      <c r="B11" s="198"/>
      <c r="C11" s="202"/>
      <c r="D11" s="285" t="s">
        <v>95</v>
      </c>
      <c r="E11" s="286"/>
      <c r="F11" s="286"/>
      <c r="G11" s="200"/>
      <c r="H11" s="203"/>
      <c r="I11" s="204"/>
      <c r="J11" s="205"/>
    </row>
    <row r="12" spans="2:10" s="4" customFormat="1" ht="12" customHeight="1">
      <c r="B12" s="198"/>
      <c r="C12" s="206"/>
      <c r="D12" s="200"/>
      <c r="E12" s="200" t="s">
        <v>102</v>
      </c>
      <c r="F12" s="200"/>
      <c r="G12" s="206"/>
      <c r="H12" s="207"/>
      <c r="I12" s="204"/>
      <c r="J12" s="205"/>
    </row>
    <row r="13" spans="2:10" s="4" customFormat="1" ht="12" customHeight="1">
      <c r="B13" s="208"/>
      <c r="C13" s="206"/>
      <c r="D13" s="209"/>
      <c r="E13" s="206" t="s">
        <v>103</v>
      </c>
      <c r="F13" s="206" t="s">
        <v>86</v>
      </c>
      <c r="G13" s="206" t="s">
        <v>94</v>
      </c>
      <c r="H13" s="207"/>
      <c r="I13" s="206"/>
      <c r="J13" s="206"/>
    </row>
    <row r="14" spans="2:10" s="4" customFormat="1" ht="12" customHeight="1">
      <c r="B14" s="288" t="s">
        <v>115</v>
      </c>
      <c r="C14" s="206" t="s">
        <v>89</v>
      </c>
      <c r="D14" s="209" t="s">
        <v>89</v>
      </c>
      <c r="E14" s="206" t="s">
        <v>104</v>
      </c>
      <c r="F14" s="206" t="s">
        <v>87</v>
      </c>
      <c r="G14" s="206" t="s">
        <v>92</v>
      </c>
      <c r="H14" s="290" t="s">
        <v>32</v>
      </c>
      <c r="I14" s="206" t="s">
        <v>96</v>
      </c>
      <c r="J14" s="206" t="s">
        <v>32</v>
      </c>
    </row>
    <row r="15" spans="2:10" s="212" customFormat="1" ht="12" customHeight="1">
      <c r="B15" s="289"/>
      <c r="C15" s="210" t="s">
        <v>90</v>
      </c>
      <c r="D15" s="211" t="s">
        <v>91</v>
      </c>
      <c r="E15" s="210" t="s">
        <v>88</v>
      </c>
      <c r="F15" s="210" t="s">
        <v>88</v>
      </c>
      <c r="G15" s="210" t="s">
        <v>93</v>
      </c>
      <c r="H15" s="291"/>
      <c r="I15" s="210" t="s">
        <v>97</v>
      </c>
      <c r="J15" s="210" t="s">
        <v>98</v>
      </c>
    </row>
    <row r="16" spans="2:10" s="214" customFormat="1" ht="14.25" customHeight="1">
      <c r="B16" s="213"/>
      <c r="C16" s="202" t="s">
        <v>15</v>
      </c>
      <c r="D16" s="202" t="s">
        <v>15</v>
      </c>
      <c r="E16" s="202" t="s">
        <v>15</v>
      </c>
      <c r="F16" s="202" t="s">
        <v>15</v>
      </c>
      <c r="G16" s="202" t="s">
        <v>15</v>
      </c>
      <c r="H16" s="202" t="s">
        <v>15</v>
      </c>
      <c r="I16" s="202" t="s">
        <v>15</v>
      </c>
      <c r="J16" s="202" t="s">
        <v>15</v>
      </c>
    </row>
    <row r="17" spans="2:10" s="218" customFormat="1" ht="12" customHeight="1">
      <c r="B17" s="215"/>
      <c r="C17" s="216"/>
      <c r="D17" s="217"/>
      <c r="E17" s="217"/>
      <c r="F17" s="217"/>
      <c r="G17" s="217"/>
      <c r="H17" s="217"/>
      <c r="I17" s="217"/>
      <c r="J17" s="217"/>
    </row>
    <row r="18" spans="2:10" s="218" customFormat="1" ht="15.75" customHeight="1">
      <c r="B18" s="219" t="s">
        <v>114</v>
      </c>
      <c r="C18" s="217">
        <v>43015</v>
      </c>
      <c r="D18" s="217">
        <v>663</v>
      </c>
      <c r="E18" s="217">
        <v>2157</v>
      </c>
      <c r="F18" s="217">
        <v>12915</v>
      </c>
      <c r="G18" s="217">
        <v>142785</v>
      </c>
      <c r="H18" s="217">
        <f>SUM(C18:G18)</f>
        <v>201535</v>
      </c>
      <c r="I18" s="217">
        <v>15971</v>
      </c>
      <c r="J18" s="217">
        <f>SUM(H18:I18)</f>
        <v>217506</v>
      </c>
    </row>
    <row r="19" spans="2:10" s="218" customFormat="1" ht="10.5" customHeight="1">
      <c r="B19" s="220" t="s">
        <v>105</v>
      </c>
      <c r="C19" s="217"/>
      <c r="D19" s="217"/>
      <c r="E19" s="217"/>
      <c r="F19" s="217"/>
      <c r="G19" s="217"/>
      <c r="H19" s="217"/>
      <c r="I19" s="217"/>
      <c r="J19" s="217"/>
    </row>
    <row r="20" spans="2:10" s="222" customFormat="1" ht="10.5" customHeight="1">
      <c r="B20" s="220" t="s">
        <v>106</v>
      </c>
      <c r="C20" s="221">
        <v>0</v>
      </c>
      <c r="D20" s="221">
        <v>0</v>
      </c>
      <c r="E20" s="233">
        <v>-1252</v>
      </c>
      <c r="F20" s="221">
        <v>0</v>
      </c>
      <c r="G20" s="221">
        <v>0</v>
      </c>
      <c r="H20" s="221">
        <f>SUM(C20:G20)</f>
        <v>-1252</v>
      </c>
      <c r="I20" s="221">
        <v>0</v>
      </c>
      <c r="J20" s="221">
        <f>SUM(H20:I20)</f>
        <v>-1252</v>
      </c>
    </row>
    <row r="21" spans="2:10" s="218" customFormat="1" ht="15.75" customHeight="1">
      <c r="B21" s="219" t="s">
        <v>149</v>
      </c>
      <c r="C21" s="217">
        <v>0</v>
      </c>
      <c r="D21" s="217">
        <v>0</v>
      </c>
      <c r="E21" s="217"/>
      <c r="F21" s="223">
        <v>0</v>
      </c>
      <c r="G21" s="223">
        <v>11746</v>
      </c>
      <c r="H21" s="223">
        <f>SUM(C21:G21)</f>
        <v>11746</v>
      </c>
      <c r="I21" s="223">
        <v>2274</v>
      </c>
      <c r="J21" s="217">
        <f>SUM(H21:I21)</f>
        <v>14020</v>
      </c>
    </row>
    <row r="22" spans="2:10" s="218" customFormat="1" ht="15.75" customHeight="1">
      <c r="B22" s="234" t="s">
        <v>117</v>
      </c>
      <c r="C22" s="217">
        <v>0</v>
      </c>
      <c r="D22" s="217">
        <v>0</v>
      </c>
      <c r="E22" s="217">
        <v>0</v>
      </c>
      <c r="F22" s="223">
        <v>0</v>
      </c>
      <c r="G22" s="223">
        <v>-1290</v>
      </c>
      <c r="H22" s="223">
        <f>SUM(C22:G22)</f>
        <v>-1290</v>
      </c>
      <c r="I22" s="223">
        <v>0</v>
      </c>
      <c r="J22" s="217">
        <f>SUM(H22:I22)</f>
        <v>-1290</v>
      </c>
    </row>
    <row r="23" spans="2:10" s="218" customFormat="1" ht="6.75" customHeight="1">
      <c r="B23" s="219"/>
      <c r="C23" s="217"/>
      <c r="D23" s="217"/>
      <c r="E23" s="217"/>
      <c r="F23" s="217"/>
      <c r="G23" s="217"/>
      <c r="H23" s="217"/>
      <c r="I23" s="217"/>
      <c r="J23" s="217"/>
    </row>
    <row r="24" spans="2:10" s="218" customFormat="1" ht="6.75" customHeight="1">
      <c r="B24" s="224"/>
      <c r="C24" s="225"/>
      <c r="D24" s="225"/>
      <c r="E24" s="225"/>
      <c r="F24" s="225"/>
      <c r="G24" s="225"/>
      <c r="H24" s="225"/>
      <c r="I24" s="225"/>
      <c r="J24" s="225"/>
    </row>
    <row r="25" spans="2:10" s="226" customFormat="1" ht="15.75" customHeight="1">
      <c r="B25" s="219" t="s">
        <v>124</v>
      </c>
      <c r="C25" s="217">
        <f>SUM(C18:C24)</f>
        <v>43015</v>
      </c>
      <c r="D25" s="217">
        <f aca="true" t="shared" si="0" ref="D25:J25">SUM(D18:D24)</f>
        <v>663</v>
      </c>
      <c r="E25" s="217">
        <f t="shared" si="0"/>
        <v>905</v>
      </c>
      <c r="F25" s="217">
        <f t="shared" si="0"/>
        <v>12915</v>
      </c>
      <c r="G25" s="217">
        <f t="shared" si="0"/>
        <v>153241</v>
      </c>
      <c r="H25" s="217">
        <f t="shared" si="0"/>
        <v>210739</v>
      </c>
      <c r="I25" s="217">
        <f t="shared" si="0"/>
        <v>18245</v>
      </c>
      <c r="J25" s="217">
        <f t="shared" si="0"/>
        <v>228984</v>
      </c>
    </row>
    <row r="26" spans="2:10" s="226" customFormat="1" ht="6.75" customHeight="1" thickBot="1">
      <c r="B26" s="227"/>
      <c r="C26" s="228"/>
      <c r="D26" s="228"/>
      <c r="E26" s="228"/>
      <c r="F26" s="228"/>
      <c r="G26" s="228"/>
      <c r="H26" s="228"/>
      <c r="I26" s="228"/>
      <c r="J26" s="228"/>
    </row>
    <row r="27" spans="2:6" s="226" customFormat="1" ht="13.5" thickTop="1">
      <c r="B27" s="229"/>
      <c r="E27" s="230"/>
      <c r="F27" s="231"/>
    </row>
    <row r="28" s="226" customFormat="1" ht="12.75">
      <c r="B28" s="229"/>
    </row>
    <row r="29" spans="2:7" s="226" customFormat="1" ht="12.75">
      <c r="B29" s="229"/>
      <c r="G29" s="230"/>
    </row>
    <row r="30" s="226" customFormat="1" ht="12.75">
      <c r="B30" s="229"/>
    </row>
    <row r="31" s="226" customFormat="1" ht="12.75">
      <c r="B31" s="229"/>
    </row>
    <row r="32" s="226" customFormat="1" ht="12.75">
      <c r="B32" s="229"/>
    </row>
    <row r="33" s="226" customFormat="1" ht="12.75">
      <c r="B33" s="229"/>
    </row>
    <row r="34" s="226" customFormat="1" ht="12.75">
      <c r="B34" s="229"/>
    </row>
    <row r="35" spans="2:10" s="4" customFormat="1" ht="14.25" customHeight="1">
      <c r="B35" s="199"/>
      <c r="C35" s="285" t="s">
        <v>150</v>
      </c>
      <c r="D35" s="286"/>
      <c r="E35" s="286"/>
      <c r="F35" s="286"/>
      <c r="G35" s="286"/>
      <c r="H35" s="287"/>
      <c r="I35" s="200"/>
      <c r="J35" s="201"/>
    </row>
    <row r="36" spans="2:10" s="4" customFormat="1" ht="12.75" customHeight="1">
      <c r="B36" s="198"/>
      <c r="C36" s="202"/>
      <c r="D36" s="285" t="s">
        <v>95</v>
      </c>
      <c r="E36" s="286"/>
      <c r="F36" s="286"/>
      <c r="G36" s="200"/>
      <c r="H36" s="203"/>
      <c r="I36" s="204"/>
      <c r="J36" s="205"/>
    </row>
    <row r="37" spans="2:10" s="4" customFormat="1" ht="12" customHeight="1">
      <c r="B37" s="198"/>
      <c r="C37" s="206"/>
      <c r="D37" s="200"/>
      <c r="E37" s="200" t="s">
        <v>102</v>
      </c>
      <c r="F37" s="200"/>
      <c r="G37" s="206"/>
      <c r="H37" s="207"/>
      <c r="I37" s="204"/>
      <c r="J37" s="205"/>
    </row>
    <row r="38" spans="2:10" s="4" customFormat="1" ht="12" customHeight="1">
      <c r="B38" s="208"/>
      <c r="C38" s="206"/>
      <c r="D38" s="209"/>
      <c r="E38" s="206" t="s">
        <v>103</v>
      </c>
      <c r="F38" s="206" t="s">
        <v>86</v>
      </c>
      <c r="G38" s="206" t="s">
        <v>94</v>
      </c>
      <c r="H38" s="207"/>
      <c r="I38" s="206"/>
      <c r="J38" s="206"/>
    </row>
    <row r="39" spans="2:10" s="4" customFormat="1" ht="12" customHeight="1">
      <c r="B39" s="288" t="s">
        <v>108</v>
      </c>
      <c r="C39" s="206" t="s">
        <v>89</v>
      </c>
      <c r="D39" s="209" t="s">
        <v>89</v>
      </c>
      <c r="E39" s="206" t="s">
        <v>104</v>
      </c>
      <c r="F39" s="206" t="s">
        <v>87</v>
      </c>
      <c r="G39" s="206" t="s">
        <v>92</v>
      </c>
      <c r="H39" s="290" t="s">
        <v>32</v>
      </c>
      <c r="I39" s="206" t="s">
        <v>96</v>
      </c>
      <c r="J39" s="206" t="s">
        <v>32</v>
      </c>
    </row>
    <row r="40" spans="2:10" s="212" customFormat="1" ht="12" customHeight="1">
      <c r="B40" s="289"/>
      <c r="C40" s="210" t="s">
        <v>90</v>
      </c>
      <c r="D40" s="211" t="s">
        <v>91</v>
      </c>
      <c r="E40" s="210" t="s">
        <v>88</v>
      </c>
      <c r="F40" s="210" t="s">
        <v>88</v>
      </c>
      <c r="G40" s="210" t="s">
        <v>93</v>
      </c>
      <c r="H40" s="291"/>
      <c r="I40" s="210" t="s">
        <v>97</v>
      </c>
      <c r="J40" s="210" t="s">
        <v>98</v>
      </c>
    </row>
    <row r="41" spans="2:10" s="214" customFormat="1" ht="14.25" customHeight="1">
      <c r="B41" s="213"/>
      <c r="C41" s="202" t="s">
        <v>15</v>
      </c>
      <c r="D41" s="202" t="s">
        <v>15</v>
      </c>
      <c r="E41" s="202" t="s">
        <v>15</v>
      </c>
      <c r="F41" s="202" t="s">
        <v>15</v>
      </c>
      <c r="G41" s="202" t="s">
        <v>15</v>
      </c>
      <c r="H41" s="202" t="s">
        <v>15</v>
      </c>
      <c r="I41" s="202" t="s">
        <v>15</v>
      </c>
      <c r="J41" s="202" t="s">
        <v>15</v>
      </c>
    </row>
    <row r="42" spans="2:10" s="218" customFormat="1" ht="12" customHeight="1">
      <c r="B42" s="215"/>
      <c r="C42" s="216"/>
      <c r="D42" s="217"/>
      <c r="E42" s="217"/>
      <c r="F42" s="217"/>
      <c r="G42" s="217"/>
      <c r="H42" s="217"/>
      <c r="I42" s="217"/>
      <c r="J42" s="217"/>
    </row>
    <row r="43" spans="2:10" s="218" customFormat="1" ht="15.75" customHeight="1">
      <c r="B43" s="219" t="s">
        <v>109</v>
      </c>
      <c r="C43" s="217">
        <v>43015</v>
      </c>
      <c r="D43" s="217">
        <v>663</v>
      </c>
      <c r="E43" s="217">
        <v>664</v>
      </c>
      <c r="F43" s="217">
        <v>7658</v>
      </c>
      <c r="G43" s="217">
        <v>134318</v>
      </c>
      <c r="H43" s="217">
        <f>SUM(C43:G43)</f>
        <v>186318</v>
      </c>
      <c r="I43" s="217">
        <v>14445</v>
      </c>
      <c r="J43" s="217">
        <f>SUM(H43:I43)</f>
        <v>200763</v>
      </c>
    </row>
    <row r="44" spans="2:10" s="218" customFormat="1" ht="10.5" customHeight="1">
      <c r="B44" s="220" t="s">
        <v>105</v>
      </c>
      <c r="C44" s="217"/>
      <c r="D44" s="217"/>
      <c r="E44" s="217"/>
      <c r="F44" s="217"/>
      <c r="G44" s="217"/>
      <c r="H44" s="217"/>
      <c r="I44" s="217"/>
      <c r="J44" s="217"/>
    </row>
    <row r="45" spans="2:10" s="222" customFormat="1" ht="10.5" customHeight="1">
      <c r="B45" s="220" t="s">
        <v>106</v>
      </c>
      <c r="C45" s="221">
        <v>0</v>
      </c>
      <c r="D45" s="221">
        <v>0</v>
      </c>
      <c r="E45" s="221">
        <v>1493</v>
      </c>
      <c r="F45" s="221">
        <v>0</v>
      </c>
      <c r="G45" s="221">
        <v>0</v>
      </c>
      <c r="H45" s="221">
        <f>SUM(C45:G45)</f>
        <v>1493</v>
      </c>
      <c r="I45" s="221">
        <v>0</v>
      </c>
      <c r="J45" s="221">
        <f>SUM(H45:I45)</f>
        <v>1493</v>
      </c>
    </row>
    <row r="46" spans="2:10" s="218" customFormat="1" ht="15.75" customHeight="1">
      <c r="B46" s="219" t="s">
        <v>149</v>
      </c>
      <c r="C46" s="217">
        <v>0</v>
      </c>
      <c r="D46" s="217">
        <v>0</v>
      </c>
      <c r="E46" s="217">
        <v>0</v>
      </c>
      <c r="F46" s="223">
        <v>0</v>
      </c>
      <c r="G46" s="223">
        <v>9757</v>
      </c>
      <c r="H46" s="223">
        <f>SUM(C46:G46)</f>
        <v>9757</v>
      </c>
      <c r="I46" s="223">
        <v>1526</v>
      </c>
      <c r="J46" s="217">
        <f>SUM(H46:I46)</f>
        <v>11283</v>
      </c>
    </row>
    <row r="47" spans="2:10" s="218" customFormat="1" ht="10.5" customHeight="1">
      <c r="B47" s="236" t="s">
        <v>126</v>
      </c>
      <c r="C47" s="217"/>
      <c r="D47" s="217"/>
      <c r="E47" s="217"/>
      <c r="F47" s="217"/>
      <c r="G47" s="217"/>
      <c r="H47" s="217"/>
      <c r="I47" s="217"/>
      <c r="J47" s="217"/>
    </row>
    <row r="48" spans="2:10" s="222" customFormat="1" ht="10.5" customHeight="1">
      <c r="B48" s="220" t="s">
        <v>127</v>
      </c>
      <c r="C48" s="221">
        <v>0</v>
      </c>
      <c r="D48" s="221">
        <v>0</v>
      </c>
      <c r="E48" s="221">
        <v>0</v>
      </c>
      <c r="F48" s="221">
        <v>5257</v>
      </c>
      <c r="G48" s="221">
        <v>0</v>
      </c>
      <c r="H48" s="221">
        <f>SUM(C48:G48)</f>
        <v>5257</v>
      </c>
      <c r="I48" s="221">
        <v>0</v>
      </c>
      <c r="J48" s="221">
        <f>SUM(H48:I48)</f>
        <v>5257</v>
      </c>
    </row>
    <row r="49" spans="2:10" s="218" customFormat="1" ht="15.75" customHeight="1">
      <c r="B49" s="234" t="s">
        <v>117</v>
      </c>
      <c r="C49" s="217">
        <v>0</v>
      </c>
      <c r="D49" s="217">
        <v>0</v>
      </c>
      <c r="E49" s="217">
        <v>0</v>
      </c>
      <c r="F49" s="223">
        <v>0</v>
      </c>
      <c r="G49" s="223">
        <v>-1290</v>
      </c>
      <c r="H49" s="223">
        <f>SUM(C49:G49)</f>
        <v>-1290</v>
      </c>
      <c r="I49" s="223">
        <v>0</v>
      </c>
      <c r="J49" s="217">
        <f>SUM(H49:I49)</f>
        <v>-1290</v>
      </c>
    </row>
    <row r="50" spans="2:10" s="218" customFormat="1" ht="6.75" customHeight="1">
      <c r="B50" s="219"/>
      <c r="C50" s="217"/>
      <c r="D50" s="217"/>
      <c r="E50" s="217"/>
      <c r="F50" s="223"/>
      <c r="G50" s="223"/>
      <c r="H50" s="217"/>
      <c r="I50" s="217"/>
      <c r="J50" s="217"/>
    </row>
    <row r="51" spans="2:10" s="218" customFormat="1" ht="6.75" customHeight="1">
      <c r="B51" s="224"/>
      <c r="C51" s="225"/>
      <c r="D51" s="225"/>
      <c r="E51" s="225"/>
      <c r="F51" s="225"/>
      <c r="G51" s="225"/>
      <c r="H51" s="225"/>
      <c r="I51" s="225"/>
      <c r="J51" s="225"/>
    </row>
    <row r="52" spans="2:10" s="226" customFormat="1" ht="15.75" customHeight="1">
      <c r="B52" s="219" t="s">
        <v>125</v>
      </c>
      <c r="C52" s="217">
        <f>SUM(C43:C51)</f>
        <v>43015</v>
      </c>
      <c r="D52" s="217">
        <f aca="true" t="shared" si="1" ref="D52:J52">SUM(D43:D51)</f>
        <v>663</v>
      </c>
      <c r="E52" s="217">
        <f t="shared" si="1"/>
        <v>2157</v>
      </c>
      <c r="F52" s="217">
        <f t="shared" si="1"/>
        <v>12915</v>
      </c>
      <c r="G52" s="217">
        <f t="shared" si="1"/>
        <v>142785</v>
      </c>
      <c r="H52" s="217">
        <f t="shared" si="1"/>
        <v>201535</v>
      </c>
      <c r="I52" s="217">
        <f t="shared" si="1"/>
        <v>15971</v>
      </c>
      <c r="J52" s="217">
        <f t="shared" si="1"/>
        <v>217506</v>
      </c>
    </row>
    <row r="53" spans="2:10" s="226" customFormat="1" ht="6.75" customHeight="1" thickBot="1">
      <c r="B53" s="227"/>
      <c r="C53" s="228"/>
      <c r="D53" s="228"/>
      <c r="E53" s="228"/>
      <c r="F53" s="228"/>
      <c r="G53" s="228"/>
      <c r="H53" s="228"/>
      <c r="I53" s="228"/>
      <c r="J53" s="228"/>
    </row>
    <row r="54" s="226" customFormat="1" ht="10.5" customHeight="1" thickTop="1">
      <c r="B54" s="229"/>
    </row>
    <row r="55" s="4" customFormat="1" ht="12.75">
      <c r="B55" s="182"/>
    </row>
    <row r="56" s="4" customFormat="1" ht="12.75">
      <c r="B56" s="182"/>
    </row>
    <row r="57" s="4" customFormat="1" ht="12.75">
      <c r="B57" s="182"/>
    </row>
    <row r="58" s="4" customFormat="1" ht="12.75">
      <c r="B58" s="182"/>
    </row>
    <row r="59" s="4" customFormat="1" ht="12.75">
      <c r="B59" s="182"/>
    </row>
    <row r="60" s="4" customFormat="1" ht="12.75">
      <c r="B60" s="182"/>
    </row>
    <row r="61" s="4" customFormat="1" ht="10.5" customHeight="1">
      <c r="B61" s="182"/>
    </row>
    <row r="62" s="4" customFormat="1" ht="12.75">
      <c r="B62" s="182"/>
    </row>
  </sheetData>
  <mergeCells count="8">
    <mergeCell ref="B39:B40"/>
    <mergeCell ref="B14:B15"/>
    <mergeCell ref="H39:H40"/>
    <mergeCell ref="H14:H15"/>
    <mergeCell ref="D11:F11"/>
    <mergeCell ref="C10:H10"/>
    <mergeCell ref="C35:H35"/>
    <mergeCell ref="D36:F36"/>
  </mergeCells>
  <printOptions/>
  <pageMargins left="0.54" right="0.18" top="0.63" bottom="0.36" header="0.31496062992125984" footer="0.26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Normal="90" zoomScaleSheetLayoutView="100" workbookViewId="0" topLeftCell="A1">
      <selection activeCell="E8" sqref="E8"/>
    </sheetView>
  </sheetViews>
  <sheetFormatPr defaultColWidth="9.140625" defaultRowHeight="13.5" customHeight="1"/>
  <cols>
    <col min="1" max="2" width="3.00390625" style="156" customWidth="1"/>
    <col min="3" max="3" width="44.8515625" style="156" customWidth="1"/>
    <col min="4" max="4" width="8.28125" style="175" customWidth="1"/>
    <col min="5" max="5" width="14.28125" style="283" customWidth="1"/>
    <col min="6" max="6" width="2.140625" style="156" customWidth="1"/>
    <col min="7" max="7" width="14.28125" style="156" customWidth="1"/>
    <col min="8" max="8" width="3.28125" style="156" customWidth="1"/>
    <col min="9" max="16384" width="9.140625" style="156" customWidth="1"/>
  </cols>
  <sheetData>
    <row r="1" spans="2:8" s="114" customFormat="1" ht="15" customHeight="1">
      <c r="B1" s="112" t="s">
        <v>21</v>
      </c>
      <c r="D1" s="152"/>
      <c r="E1" s="271"/>
      <c r="F1" s="115"/>
      <c r="G1" s="116"/>
      <c r="H1" s="115"/>
    </row>
    <row r="2" spans="2:8" s="114" customFormat="1" ht="12" customHeight="1">
      <c r="B2" s="117" t="s">
        <v>0</v>
      </c>
      <c r="D2" s="153"/>
      <c r="E2" s="271"/>
      <c r="F2" s="115"/>
      <c r="G2" s="133"/>
      <c r="H2" s="115"/>
    </row>
    <row r="3" spans="2:8" s="114" customFormat="1" ht="9.75" customHeight="1">
      <c r="B3" s="118"/>
      <c r="D3" s="120"/>
      <c r="E3" s="271"/>
      <c r="F3" s="115"/>
      <c r="G3" s="133"/>
      <c r="H3" s="115"/>
    </row>
    <row r="4" spans="2:8" s="114" customFormat="1" ht="12" customHeight="1">
      <c r="B4" s="119" t="s">
        <v>22</v>
      </c>
      <c r="D4" s="154"/>
      <c r="E4" s="271"/>
      <c r="F4" s="120"/>
      <c r="H4" s="115"/>
    </row>
    <row r="5" spans="2:8" s="114" customFormat="1" ht="12.75" customHeight="1">
      <c r="B5" s="121"/>
      <c r="D5" s="155"/>
      <c r="E5" s="271"/>
      <c r="F5" s="115"/>
      <c r="H5" s="115"/>
    </row>
    <row r="6" spans="2:7" s="113" customFormat="1" ht="13.5" customHeight="1">
      <c r="B6" s="124" t="s">
        <v>51</v>
      </c>
      <c r="C6" s="156"/>
      <c r="D6" s="157"/>
      <c r="E6" s="272"/>
      <c r="G6" s="158"/>
    </row>
    <row r="7" spans="2:7" s="113" customFormat="1" ht="13.5" customHeight="1">
      <c r="B7" s="125" t="s">
        <v>119</v>
      </c>
      <c r="C7" s="156"/>
      <c r="D7" s="159"/>
      <c r="E7" s="272"/>
      <c r="G7" s="158"/>
    </row>
    <row r="8" spans="2:5" s="158" customFormat="1" ht="12" customHeight="1">
      <c r="B8" s="160"/>
      <c r="D8" s="161"/>
      <c r="E8" s="272"/>
    </row>
    <row r="9" spans="3:7" s="118" customFormat="1" ht="12" customHeight="1">
      <c r="C9" s="141"/>
      <c r="D9" s="162"/>
      <c r="E9" s="273"/>
      <c r="G9" s="163" t="s">
        <v>72</v>
      </c>
    </row>
    <row r="10" spans="3:7" s="118" customFormat="1" ht="12" customHeight="1">
      <c r="C10" s="141"/>
      <c r="D10" s="162"/>
      <c r="E10" s="274" t="s">
        <v>52</v>
      </c>
      <c r="G10" s="164" t="s">
        <v>73</v>
      </c>
    </row>
    <row r="11" spans="3:7" s="118" customFormat="1" ht="12" customHeight="1">
      <c r="C11" s="141"/>
      <c r="D11" s="162"/>
      <c r="E11" s="274" t="s">
        <v>53</v>
      </c>
      <c r="G11" s="164" t="s">
        <v>53</v>
      </c>
    </row>
    <row r="12" spans="3:7" s="118" customFormat="1" ht="12" customHeight="1">
      <c r="C12" s="141"/>
      <c r="D12" s="162"/>
      <c r="E12" s="274" t="s">
        <v>54</v>
      </c>
      <c r="G12" s="164" t="s">
        <v>54</v>
      </c>
    </row>
    <row r="13" spans="3:7" s="118" customFormat="1" ht="12.75" customHeight="1">
      <c r="C13" s="141"/>
      <c r="D13" s="162"/>
      <c r="E13" s="275">
        <v>40390</v>
      </c>
      <c r="G13" s="187">
        <v>40025</v>
      </c>
    </row>
    <row r="14" spans="3:7" s="118" customFormat="1" ht="15" customHeight="1">
      <c r="C14" s="141"/>
      <c r="D14" s="162"/>
      <c r="E14" s="273" t="s">
        <v>15</v>
      </c>
      <c r="G14" s="163" t="s">
        <v>15</v>
      </c>
    </row>
    <row r="15" spans="2:7" s="118" customFormat="1" ht="15">
      <c r="B15" s="165" t="s">
        <v>84</v>
      </c>
      <c r="C15" s="120"/>
      <c r="D15" s="120"/>
      <c r="E15" s="276"/>
      <c r="F15" s="167"/>
      <c r="G15" s="166"/>
    </row>
    <row r="16" spans="2:7" s="118" customFormat="1" ht="15">
      <c r="B16" s="120" t="s">
        <v>40</v>
      </c>
      <c r="C16" s="120"/>
      <c r="D16" s="168"/>
      <c r="E16" s="276">
        <v>19403</v>
      </c>
      <c r="F16" s="167"/>
      <c r="G16" s="166">
        <v>10448</v>
      </c>
    </row>
    <row r="17" spans="2:7" s="118" customFormat="1" ht="15">
      <c r="B17" s="120" t="s">
        <v>33</v>
      </c>
      <c r="C17" s="120"/>
      <c r="D17" s="120"/>
      <c r="E17" s="276"/>
      <c r="F17" s="167"/>
      <c r="G17" s="166"/>
    </row>
    <row r="18" spans="2:7" s="118" customFormat="1" ht="15">
      <c r="B18" s="120"/>
      <c r="C18" s="120" t="s">
        <v>34</v>
      </c>
      <c r="D18" s="120"/>
      <c r="E18" s="276">
        <v>42472</v>
      </c>
      <c r="F18" s="167"/>
      <c r="G18" s="166">
        <v>46944</v>
      </c>
    </row>
    <row r="19" spans="2:7" s="118" customFormat="1" ht="15">
      <c r="B19" s="120"/>
      <c r="C19" s="120" t="s">
        <v>112</v>
      </c>
      <c r="D19" s="120"/>
      <c r="E19" s="276">
        <v>177</v>
      </c>
      <c r="F19" s="167"/>
      <c r="G19" s="166">
        <v>177</v>
      </c>
    </row>
    <row r="20" spans="2:7" s="118" customFormat="1" ht="15">
      <c r="B20" s="120"/>
      <c r="C20" s="120" t="s">
        <v>110</v>
      </c>
      <c r="D20" s="120"/>
      <c r="E20" s="276">
        <v>145</v>
      </c>
      <c r="F20" s="167"/>
      <c r="G20" s="166">
        <v>142</v>
      </c>
    </row>
    <row r="21" spans="1:10" s="118" customFormat="1" ht="15">
      <c r="A21" s="120"/>
      <c r="B21" s="120"/>
      <c r="C21" s="120" t="s">
        <v>82</v>
      </c>
      <c r="D21" s="168"/>
      <c r="E21" s="276">
        <f>(-2766-1)*0-1194</f>
        <v>-1194</v>
      </c>
      <c r="F21" s="167"/>
      <c r="G21" s="166">
        <v>-2683</v>
      </c>
      <c r="J21" s="167"/>
    </row>
    <row r="22" spans="1:7" s="118" customFormat="1" ht="6" customHeight="1">
      <c r="A22" s="120"/>
      <c r="B22" s="120"/>
      <c r="C22" s="120"/>
      <c r="D22" s="168"/>
      <c r="E22" s="277"/>
      <c r="F22" s="167"/>
      <c r="G22" s="169"/>
    </row>
    <row r="23" spans="1:7" s="118" customFormat="1" ht="15">
      <c r="A23" s="165"/>
      <c r="B23" s="120" t="s">
        <v>35</v>
      </c>
      <c r="C23" s="120"/>
      <c r="D23" s="168"/>
      <c r="E23" s="276">
        <f>SUM(E16:E21)</f>
        <v>61003</v>
      </c>
      <c r="F23" s="167"/>
      <c r="G23" s="166">
        <f>SUM(G16:G21)</f>
        <v>55028</v>
      </c>
    </row>
    <row r="24" spans="1:7" s="118" customFormat="1" ht="15">
      <c r="A24" s="120"/>
      <c r="B24" s="120" t="s">
        <v>55</v>
      </c>
      <c r="C24" s="120"/>
      <c r="D24" s="168"/>
      <c r="E24" s="276">
        <v>-21405</v>
      </c>
      <c r="F24" s="167"/>
      <c r="G24" s="166">
        <v>-10527</v>
      </c>
    </row>
    <row r="25" spans="1:7" s="118" customFormat="1" ht="15">
      <c r="A25" s="120"/>
      <c r="B25" s="120" t="s">
        <v>56</v>
      </c>
      <c r="C25" s="120"/>
      <c r="D25" s="168"/>
      <c r="E25" s="276">
        <f>20055*0+16188</f>
        <v>16188</v>
      </c>
      <c r="F25" s="167"/>
      <c r="G25" s="166">
        <v>-12472</v>
      </c>
    </row>
    <row r="26" spans="2:7" s="120" customFormat="1" ht="15">
      <c r="B26" s="120" t="s">
        <v>78</v>
      </c>
      <c r="C26" s="170"/>
      <c r="D26" s="171"/>
      <c r="E26" s="276">
        <v>-2213</v>
      </c>
      <c r="F26" s="235"/>
      <c r="G26" s="166">
        <v>-1569</v>
      </c>
    </row>
    <row r="27" spans="1:7" s="118" customFormat="1" ht="6" customHeight="1">
      <c r="A27" s="120"/>
      <c r="B27" s="120"/>
      <c r="C27" s="120"/>
      <c r="D27" s="168"/>
      <c r="E27" s="277"/>
      <c r="F27" s="167"/>
      <c r="G27" s="169"/>
    </row>
    <row r="28" spans="1:7" s="118" customFormat="1" ht="15">
      <c r="A28" s="165"/>
      <c r="B28" s="120" t="s">
        <v>36</v>
      </c>
      <c r="C28" s="120"/>
      <c r="D28" s="168"/>
      <c r="E28" s="278">
        <f>SUM(E22:E26)</f>
        <v>53573</v>
      </c>
      <c r="F28" s="167"/>
      <c r="G28" s="172">
        <f>SUM(G22:G26)</f>
        <v>30460</v>
      </c>
    </row>
    <row r="29" spans="1:7" s="118" customFormat="1" ht="7.5" customHeight="1">
      <c r="A29" s="120"/>
      <c r="B29" s="120"/>
      <c r="C29" s="120"/>
      <c r="D29" s="120"/>
      <c r="E29" s="277"/>
      <c r="F29" s="167"/>
      <c r="G29" s="169"/>
    </row>
    <row r="30" spans="1:7" s="118" customFormat="1" ht="15">
      <c r="A30" s="165"/>
      <c r="B30" s="165" t="s">
        <v>70</v>
      </c>
      <c r="C30" s="120"/>
      <c r="D30" s="120"/>
      <c r="E30" s="276"/>
      <c r="F30" s="167"/>
      <c r="G30" s="166"/>
    </row>
    <row r="31" spans="1:7" s="118" customFormat="1" ht="15">
      <c r="A31" s="165"/>
      <c r="B31" s="120" t="s">
        <v>74</v>
      </c>
      <c r="C31" s="120"/>
      <c r="D31" s="120"/>
      <c r="E31" s="276">
        <v>-4289</v>
      </c>
      <c r="F31" s="167"/>
      <c r="G31" s="166">
        <v>-2723</v>
      </c>
    </row>
    <row r="32" spans="1:7" s="118" customFormat="1" ht="15">
      <c r="A32" s="165"/>
      <c r="B32" s="120" t="s">
        <v>75</v>
      </c>
      <c r="C32" s="120"/>
      <c r="D32" s="120"/>
      <c r="E32" s="276">
        <v>7792</v>
      </c>
      <c r="F32" s="167"/>
      <c r="G32" s="166">
        <v>1413</v>
      </c>
    </row>
    <row r="33" spans="1:7" s="118" customFormat="1" ht="15">
      <c r="A33" s="120"/>
      <c r="B33" s="120" t="s">
        <v>37</v>
      </c>
      <c r="C33" s="120"/>
      <c r="D33" s="168"/>
      <c r="E33" s="276">
        <f>-58832*0-56538</f>
        <v>-56538</v>
      </c>
      <c r="F33" s="167"/>
      <c r="G33" s="166">
        <v>-16401</v>
      </c>
    </row>
    <row r="34" spans="1:7" s="118" customFormat="1" ht="15">
      <c r="A34" s="120"/>
      <c r="B34" s="120" t="s">
        <v>38</v>
      </c>
      <c r="C34" s="120"/>
      <c r="D34" s="168"/>
      <c r="E34" s="276">
        <v>276</v>
      </c>
      <c r="F34" s="167"/>
      <c r="G34" s="166">
        <v>107</v>
      </c>
    </row>
    <row r="35" spans="1:7" s="118" customFormat="1" ht="6" customHeight="1">
      <c r="A35" s="120"/>
      <c r="B35" s="120"/>
      <c r="C35" s="120"/>
      <c r="D35" s="168"/>
      <c r="E35" s="277"/>
      <c r="F35" s="167"/>
      <c r="G35" s="169"/>
    </row>
    <row r="36" spans="1:7" s="118" customFormat="1" ht="15">
      <c r="A36" s="165"/>
      <c r="B36" s="120" t="s">
        <v>45</v>
      </c>
      <c r="C36" s="120"/>
      <c r="D36" s="168"/>
      <c r="E36" s="278">
        <f>SUM(E31:E34)</f>
        <v>-52759</v>
      </c>
      <c r="F36" s="167"/>
      <c r="G36" s="172">
        <f>SUM(G31:G35)</f>
        <v>-17604</v>
      </c>
    </row>
    <row r="37" spans="4:7" s="118" customFormat="1" ht="9.75" customHeight="1">
      <c r="D37" s="120"/>
      <c r="E37" s="277"/>
      <c r="F37" s="167"/>
      <c r="G37" s="169"/>
    </row>
    <row r="38" spans="1:7" s="118" customFormat="1" ht="15">
      <c r="A38" s="173"/>
      <c r="B38" s="173" t="s">
        <v>41</v>
      </c>
      <c r="D38" s="120"/>
      <c r="E38" s="276"/>
      <c r="F38" s="167"/>
      <c r="G38" s="166"/>
    </row>
    <row r="39" spans="2:7" s="118" customFormat="1" ht="15">
      <c r="B39" s="118" t="s">
        <v>46</v>
      </c>
      <c r="D39" s="120"/>
      <c r="E39" s="276">
        <v>-2673</v>
      </c>
      <c r="F39" s="167"/>
      <c r="G39" s="166">
        <v>-2781</v>
      </c>
    </row>
    <row r="40" spans="2:7" s="118" customFormat="1" ht="15">
      <c r="B40" s="118" t="s">
        <v>76</v>
      </c>
      <c r="D40" s="120"/>
      <c r="E40" s="276">
        <v>-10064</v>
      </c>
      <c r="F40" s="167"/>
      <c r="G40" s="166">
        <v>14310</v>
      </c>
    </row>
    <row r="41" spans="2:7" s="118" customFormat="1" ht="15">
      <c r="B41" s="118" t="s">
        <v>118</v>
      </c>
      <c r="D41" s="120"/>
      <c r="E41" s="276">
        <v>-1290</v>
      </c>
      <c r="F41" s="167"/>
      <c r="G41" s="166">
        <v>-1290</v>
      </c>
    </row>
    <row r="42" spans="4:7" s="118" customFormat="1" ht="6" customHeight="1">
      <c r="D42" s="120"/>
      <c r="E42" s="277"/>
      <c r="F42" s="167"/>
      <c r="G42" s="169"/>
    </row>
    <row r="43" spans="1:7" s="118" customFormat="1" ht="15">
      <c r="A43" s="173"/>
      <c r="B43" s="118" t="s">
        <v>116</v>
      </c>
      <c r="D43" s="120"/>
      <c r="E43" s="278">
        <f>SUM(E39:E42)</f>
        <v>-14027</v>
      </c>
      <c r="F43" s="167"/>
      <c r="G43" s="172">
        <f>SUM(G39:G42)</f>
        <v>10239</v>
      </c>
    </row>
    <row r="44" spans="4:7" s="118" customFormat="1" ht="9.75" customHeight="1">
      <c r="D44" s="120"/>
      <c r="E44" s="276"/>
      <c r="F44" s="167"/>
      <c r="G44" s="166"/>
    </row>
    <row r="45" spans="2:7" s="118" customFormat="1" ht="15">
      <c r="B45" s="118" t="s">
        <v>42</v>
      </c>
      <c r="D45" s="120"/>
      <c r="E45" s="276">
        <f>+E28+E36+E43</f>
        <v>-13213</v>
      </c>
      <c r="F45" s="167"/>
      <c r="G45" s="166">
        <f>+G28+G36+G43</f>
        <v>23095</v>
      </c>
    </row>
    <row r="46" spans="2:7" s="118" customFormat="1" ht="15">
      <c r="B46" s="118" t="s">
        <v>107</v>
      </c>
      <c r="D46" s="120"/>
      <c r="E46" s="276">
        <f>1105+1</f>
        <v>1106</v>
      </c>
      <c r="F46" s="167"/>
      <c r="G46" s="166">
        <v>-1419</v>
      </c>
    </row>
    <row r="47" spans="2:7" s="118" customFormat="1" ht="15">
      <c r="B47" s="118" t="s">
        <v>39</v>
      </c>
      <c r="D47" s="120"/>
      <c r="E47" s="276">
        <v>80692</v>
      </c>
      <c r="F47" s="167"/>
      <c r="G47" s="166">
        <v>59016</v>
      </c>
    </row>
    <row r="48" spans="4:7" s="118" customFormat="1" ht="6" customHeight="1">
      <c r="D48" s="120"/>
      <c r="E48" s="277"/>
      <c r="F48" s="167"/>
      <c r="G48" s="169"/>
    </row>
    <row r="49" spans="1:7" s="118" customFormat="1" ht="15.75" thickBot="1">
      <c r="A49" s="173"/>
      <c r="B49" s="118" t="s">
        <v>155</v>
      </c>
      <c r="D49" s="120"/>
      <c r="E49" s="279">
        <f>SUM(E44:E47)</f>
        <v>68585</v>
      </c>
      <c r="F49" s="167"/>
      <c r="G49" s="174">
        <f>SUM(G44:G47)</f>
        <v>80692</v>
      </c>
    </row>
    <row r="50" spans="4:5" s="118" customFormat="1" ht="5.25" customHeight="1" thickTop="1">
      <c r="D50" s="120"/>
      <c r="E50" s="280"/>
    </row>
    <row r="51" spans="4:5" s="118" customFormat="1" ht="21.75" customHeight="1">
      <c r="D51" s="120"/>
      <c r="E51" s="280"/>
    </row>
    <row r="52" spans="4:5" s="118" customFormat="1" ht="15">
      <c r="D52" s="120"/>
      <c r="E52" s="281"/>
    </row>
    <row r="53" spans="4:5" s="118" customFormat="1" ht="15">
      <c r="D53" s="120"/>
      <c r="E53" s="281"/>
    </row>
    <row r="54" spans="4:5" s="118" customFormat="1" ht="15">
      <c r="D54" s="120"/>
      <c r="E54" s="281"/>
    </row>
    <row r="55" spans="4:5" s="118" customFormat="1" ht="15">
      <c r="D55" s="120"/>
      <c r="E55" s="281"/>
    </row>
    <row r="56" spans="4:5" s="118" customFormat="1" ht="15">
      <c r="D56" s="120"/>
      <c r="E56" s="280"/>
    </row>
    <row r="57" spans="4:5" s="119" customFormat="1" ht="13.5" customHeight="1">
      <c r="D57" s="154"/>
      <c r="E57" s="282"/>
    </row>
    <row r="58" spans="4:5" s="119" customFormat="1" ht="13.5" customHeight="1">
      <c r="D58" s="154"/>
      <c r="E58" s="282"/>
    </row>
    <row r="59" spans="4:5" s="119" customFormat="1" ht="13.5" customHeight="1">
      <c r="D59" s="154"/>
      <c r="E59" s="282"/>
    </row>
    <row r="60" spans="4:5" s="119" customFormat="1" ht="13.5" customHeight="1">
      <c r="D60" s="154"/>
      <c r="E60" s="282"/>
    </row>
    <row r="61" spans="4:5" s="119" customFormat="1" ht="13.5" customHeight="1">
      <c r="D61" s="154"/>
      <c r="E61" s="282"/>
    </row>
    <row r="62" spans="4:5" s="119" customFormat="1" ht="13.5" customHeight="1">
      <c r="D62" s="154"/>
      <c r="E62" s="282"/>
    </row>
    <row r="63" spans="4:5" s="119" customFormat="1" ht="13.5" customHeight="1">
      <c r="D63" s="154"/>
      <c r="E63" s="282"/>
    </row>
    <row r="64" spans="4:5" s="119" customFormat="1" ht="13.5" customHeight="1">
      <c r="D64" s="154"/>
      <c r="E64" s="282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4"/>
  <headerFooter alignWithMargins="0">
    <oddFooter>&amp;C&amp;"Times New Roman,Regular"4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90" zoomScaleNormal="90" workbookViewId="0" topLeftCell="A1">
      <selection activeCell="H27" sqref="H27"/>
    </sheetView>
  </sheetViews>
  <sheetFormatPr defaultColWidth="9.140625" defaultRowHeight="15" customHeight="1"/>
  <cols>
    <col min="1" max="1" width="2.57421875" style="37" customWidth="1"/>
    <col min="2" max="2" width="4.421875" style="43" customWidth="1"/>
    <col min="3" max="3" width="24.8515625" style="37" customWidth="1"/>
    <col min="4" max="4" width="1.7109375" style="38" customWidth="1"/>
    <col min="5" max="5" width="11.28125" style="38" customWidth="1"/>
    <col min="6" max="7" width="1.7109375" style="38" customWidth="1"/>
    <col min="8" max="8" width="11.28125" style="37" customWidth="1"/>
    <col min="9" max="10" width="1.7109375" style="38" customWidth="1"/>
    <col min="11" max="11" width="11.28125" style="37" customWidth="1"/>
    <col min="12" max="13" width="1.7109375" style="38" customWidth="1"/>
    <col min="14" max="14" width="11.28125" style="37" customWidth="1"/>
    <col min="15" max="15" width="2.00390625" style="37" customWidth="1"/>
    <col min="16" max="16384" width="9.140625" style="37" customWidth="1"/>
  </cols>
  <sheetData>
    <row r="1" spans="1:14" ht="15" customHeight="1">
      <c r="A1" s="36" t="s">
        <v>21</v>
      </c>
      <c r="N1" s="111"/>
    </row>
    <row r="2" ht="12" customHeight="1">
      <c r="A2" s="39" t="s">
        <v>0</v>
      </c>
    </row>
    <row r="3" ht="4.5" customHeight="1">
      <c r="A3" s="40"/>
    </row>
    <row r="4" spans="1:13" ht="12" customHeight="1">
      <c r="A4" s="41" t="s">
        <v>22</v>
      </c>
      <c r="D4" s="40"/>
      <c r="E4" s="40"/>
      <c r="F4" s="40"/>
      <c r="G4" s="42"/>
      <c r="I4" s="40"/>
      <c r="J4" s="42"/>
      <c r="L4" s="40"/>
      <c r="M4" s="42"/>
    </row>
    <row r="5" spans="1:2" ht="13.5" customHeight="1">
      <c r="A5" s="43"/>
      <c r="B5" s="37"/>
    </row>
    <row r="6" spans="1:2" ht="13.5" customHeight="1">
      <c r="A6" s="56" t="s">
        <v>69</v>
      </c>
      <c r="B6" s="37"/>
    </row>
    <row r="7" spans="1:2" ht="13.5" customHeight="1">
      <c r="A7" s="44" t="s">
        <v>128</v>
      </c>
      <c r="B7" s="37"/>
    </row>
    <row r="8" spans="4:14" ht="13.5" customHeight="1">
      <c r="D8" s="45"/>
      <c r="E8" s="45"/>
      <c r="F8" s="45"/>
      <c r="G8" s="45"/>
      <c r="H8" s="45"/>
      <c r="I8" s="45"/>
      <c r="J8" s="45"/>
      <c r="K8" s="46"/>
      <c r="L8" s="45"/>
      <c r="M8" s="45"/>
      <c r="N8" s="47"/>
    </row>
    <row r="9" spans="1:15" ht="13.5" customHeight="1">
      <c r="A9" s="73"/>
      <c r="B9" s="74"/>
      <c r="C9" s="75"/>
      <c r="D9" s="295" t="s">
        <v>151</v>
      </c>
      <c r="E9" s="294"/>
      <c r="F9" s="294"/>
      <c r="G9" s="294"/>
      <c r="H9" s="294"/>
      <c r="I9" s="296"/>
      <c r="J9" s="58"/>
      <c r="K9" s="294" t="s">
        <v>152</v>
      </c>
      <c r="L9" s="294"/>
      <c r="M9" s="294"/>
      <c r="N9" s="294"/>
      <c r="O9" s="59"/>
    </row>
    <row r="10" spans="1:15" ht="13.5" customHeight="1">
      <c r="A10" s="76"/>
      <c r="B10" s="77"/>
      <c r="C10" s="78"/>
      <c r="D10" s="60"/>
      <c r="E10" s="61" t="s">
        <v>9</v>
      </c>
      <c r="F10" s="62"/>
      <c r="G10" s="60"/>
      <c r="H10" s="69" t="s">
        <v>10</v>
      </c>
      <c r="I10" s="62"/>
      <c r="J10" s="60"/>
      <c r="K10" s="61" t="s">
        <v>9</v>
      </c>
      <c r="L10" s="62"/>
      <c r="M10" s="60"/>
      <c r="N10" s="69" t="s">
        <v>10</v>
      </c>
      <c r="O10" s="70"/>
    </row>
    <row r="11" spans="1:15" ht="13.5" customHeight="1">
      <c r="A11" s="76"/>
      <c r="B11" s="77"/>
      <c r="C11" s="78"/>
      <c r="D11" s="63"/>
      <c r="E11" s="48" t="s">
        <v>11</v>
      </c>
      <c r="F11" s="64"/>
      <c r="G11" s="63"/>
      <c r="H11" s="49" t="s">
        <v>12</v>
      </c>
      <c r="I11" s="64"/>
      <c r="J11" s="63"/>
      <c r="K11" s="48" t="s">
        <v>13</v>
      </c>
      <c r="L11" s="64"/>
      <c r="M11" s="63"/>
      <c r="N11" s="49" t="s">
        <v>12</v>
      </c>
      <c r="O11" s="71"/>
    </row>
    <row r="12" spans="1:15" ht="13.5" customHeight="1">
      <c r="A12" s="76"/>
      <c r="B12" s="77"/>
      <c r="C12" s="78"/>
      <c r="D12" s="63"/>
      <c r="E12" s="48"/>
      <c r="F12" s="64"/>
      <c r="G12" s="63"/>
      <c r="H12" s="49" t="s">
        <v>11</v>
      </c>
      <c r="I12" s="64"/>
      <c r="J12" s="63"/>
      <c r="K12" s="48"/>
      <c r="L12" s="64"/>
      <c r="M12" s="63"/>
      <c r="N12" s="49" t="s">
        <v>14</v>
      </c>
      <c r="O12" s="71"/>
    </row>
    <row r="13" spans="1:15" ht="13.5" customHeight="1">
      <c r="A13" s="76"/>
      <c r="B13" s="79"/>
      <c r="C13" s="80"/>
      <c r="D13" s="65"/>
      <c r="E13" s="50" t="s">
        <v>120</v>
      </c>
      <c r="F13" s="66"/>
      <c r="G13" s="65"/>
      <c r="H13" s="50" t="s">
        <v>121</v>
      </c>
      <c r="I13" s="66"/>
      <c r="J13" s="65"/>
      <c r="K13" s="50" t="s">
        <v>120</v>
      </c>
      <c r="L13" s="66"/>
      <c r="M13" s="65"/>
      <c r="N13" s="50" t="s">
        <v>121</v>
      </c>
      <c r="O13" s="71"/>
    </row>
    <row r="14" spans="1:15" ht="13.5" customHeight="1">
      <c r="A14" s="76"/>
      <c r="B14" s="79"/>
      <c r="C14" s="194"/>
      <c r="D14" s="65"/>
      <c r="E14" s="50" t="s">
        <v>15</v>
      </c>
      <c r="F14" s="66"/>
      <c r="G14" s="65"/>
      <c r="H14" s="50" t="s">
        <v>15</v>
      </c>
      <c r="I14" s="66"/>
      <c r="J14" s="65"/>
      <c r="K14" s="50" t="s">
        <v>15</v>
      </c>
      <c r="L14" s="66"/>
      <c r="M14" s="65"/>
      <c r="N14" s="50" t="s">
        <v>15</v>
      </c>
      <c r="O14" s="80"/>
    </row>
    <row r="15" spans="1:15" s="55" customFormat="1" ht="6.75" customHeight="1">
      <c r="A15" s="93"/>
      <c r="B15" s="84"/>
      <c r="C15" s="85"/>
      <c r="D15" s="89"/>
      <c r="E15" s="54"/>
      <c r="F15" s="90"/>
      <c r="G15" s="89"/>
      <c r="H15" s="54"/>
      <c r="I15" s="90"/>
      <c r="J15" s="89"/>
      <c r="K15" s="54"/>
      <c r="L15" s="90"/>
      <c r="M15" s="89"/>
      <c r="N15" s="54"/>
      <c r="O15" s="86"/>
    </row>
    <row r="16" spans="1:15" ht="15" customHeight="1">
      <c r="A16" s="96" t="s">
        <v>58</v>
      </c>
      <c r="B16" s="82" t="s">
        <v>1</v>
      </c>
      <c r="C16" s="97"/>
      <c r="D16" s="94"/>
      <c r="E16" s="186">
        <v>63732</v>
      </c>
      <c r="F16" s="103"/>
      <c r="G16" s="104"/>
      <c r="H16" s="102">
        <v>47065</v>
      </c>
      <c r="I16" s="95"/>
      <c r="J16" s="94"/>
      <c r="K16" s="186">
        <v>225142</v>
      </c>
      <c r="L16" s="103"/>
      <c r="M16" s="104"/>
      <c r="N16" s="102">
        <v>169315</v>
      </c>
      <c r="O16" s="72"/>
    </row>
    <row r="17" spans="1:15" s="55" customFormat="1" ht="6.75" customHeight="1">
      <c r="A17" s="98"/>
      <c r="B17" s="74"/>
      <c r="C17" s="99"/>
      <c r="D17" s="89"/>
      <c r="E17" s="232"/>
      <c r="F17" s="106"/>
      <c r="G17" s="107"/>
      <c r="H17" s="105"/>
      <c r="I17" s="90"/>
      <c r="J17" s="89"/>
      <c r="K17" s="232"/>
      <c r="L17" s="106"/>
      <c r="M17" s="107"/>
      <c r="N17" s="105"/>
      <c r="O17" s="86"/>
    </row>
    <row r="18" spans="1:15" ht="15" customHeight="1">
      <c r="A18" s="96" t="s">
        <v>59</v>
      </c>
      <c r="B18" s="82" t="s">
        <v>18</v>
      </c>
      <c r="C18" s="97"/>
      <c r="D18" s="94"/>
      <c r="E18" s="186">
        <v>6892</v>
      </c>
      <c r="F18" s="103"/>
      <c r="G18" s="104"/>
      <c r="H18" s="102">
        <v>3464</v>
      </c>
      <c r="I18" s="95"/>
      <c r="J18" s="94"/>
      <c r="K18" s="186">
        <v>19403</v>
      </c>
      <c r="L18" s="103"/>
      <c r="M18" s="104"/>
      <c r="N18" s="102">
        <v>10448</v>
      </c>
      <c r="O18" s="72"/>
    </row>
    <row r="19" spans="1:15" s="55" customFormat="1" ht="6.75" customHeight="1">
      <c r="A19" s="98"/>
      <c r="B19" s="74"/>
      <c r="C19" s="99"/>
      <c r="D19" s="89"/>
      <c r="E19" s="232"/>
      <c r="F19" s="106"/>
      <c r="G19" s="107"/>
      <c r="H19" s="105"/>
      <c r="I19" s="90"/>
      <c r="J19" s="89"/>
      <c r="K19" s="232"/>
      <c r="L19" s="106"/>
      <c r="M19" s="107"/>
      <c r="N19" s="105"/>
      <c r="O19" s="86"/>
    </row>
    <row r="20" spans="1:15" ht="15" customHeight="1">
      <c r="A20" s="96" t="s">
        <v>61</v>
      </c>
      <c r="B20" s="82" t="s">
        <v>79</v>
      </c>
      <c r="C20" s="97"/>
      <c r="D20" s="94"/>
      <c r="E20" s="186">
        <v>4737</v>
      </c>
      <c r="F20" s="103"/>
      <c r="G20" s="104"/>
      <c r="H20" s="102">
        <v>5756</v>
      </c>
      <c r="I20" s="95"/>
      <c r="J20" s="94"/>
      <c r="K20" s="186">
        <v>14020</v>
      </c>
      <c r="L20" s="103"/>
      <c r="M20" s="104"/>
      <c r="N20" s="102">
        <v>11283</v>
      </c>
      <c r="O20" s="72"/>
    </row>
    <row r="21" spans="1:15" s="55" customFormat="1" ht="6.75" customHeight="1">
      <c r="A21" s="98"/>
      <c r="B21" s="74"/>
      <c r="C21" s="99"/>
      <c r="D21" s="89"/>
      <c r="E21" s="232"/>
      <c r="F21" s="106"/>
      <c r="G21" s="107"/>
      <c r="H21" s="105"/>
      <c r="I21" s="90"/>
      <c r="J21" s="89"/>
      <c r="K21" s="232"/>
      <c r="L21" s="106"/>
      <c r="M21" s="107"/>
      <c r="N21" s="105"/>
      <c r="O21" s="86"/>
    </row>
    <row r="22" spans="1:15" s="55" customFormat="1" ht="12" customHeight="1">
      <c r="A22" s="190" t="s">
        <v>63</v>
      </c>
      <c r="B22" s="79" t="s">
        <v>153</v>
      </c>
      <c r="C22" s="262"/>
      <c r="D22" s="263"/>
      <c r="E22" s="269"/>
      <c r="F22" s="265"/>
      <c r="G22" s="266"/>
      <c r="H22" s="264"/>
      <c r="I22" s="267"/>
      <c r="J22" s="263"/>
      <c r="K22" s="269"/>
      <c r="L22" s="265"/>
      <c r="M22" s="266"/>
      <c r="N22" s="264"/>
      <c r="O22" s="268"/>
    </row>
    <row r="23" spans="1:15" ht="12.75" customHeight="1">
      <c r="A23" s="96"/>
      <c r="B23" s="79" t="s">
        <v>154</v>
      </c>
      <c r="C23" s="97"/>
      <c r="D23" s="94"/>
      <c r="E23" s="186">
        <v>4358</v>
      </c>
      <c r="F23" s="103"/>
      <c r="G23" s="104"/>
      <c r="H23" s="186">
        <v>4811</v>
      </c>
      <c r="I23" s="95"/>
      <c r="J23" s="94"/>
      <c r="K23" s="186">
        <v>11746</v>
      </c>
      <c r="L23" s="103"/>
      <c r="M23" s="104"/>
      <c r="N23" s="186">
        <v>9757</v>
      </c>
      <c r="O23" s="72"/>
    </row>
    <row r="24" spans="1:15" s="55" customFormat="1" ht="6.75" customHeight="1">
      <c r="A24" s="98"/>
      <c r="B24" s="74"/>
      <c r="C24" s="99"/>
      <c r="D24" s="89"/>
      <c r="E24" s="232"/>
      <c r="F24" s="106"/>
      <c r="G24" s="107"/>
      <c r="H24" s="105"/>
      <c r="I24" s="90"/>
      <c r="J24" s="89"/>
      <c r="K24" s="232"/>
      <c r="L24" s="106"/>
      <c r="M24" s="107"/>
      <c r="N24" s="105"/>
      <c r="O24" s="86"/>
    </row>
    <row r="25" spans="1:15" ht="15" customHeight="1">
      <c r="A25" s="96" t="s">
        <v>64</v>
      </c>
      <c r="B25" s="82" t="s">
        <v>62</v>
      </c>
      <c r="C25" s="97"/>
      <c r="D25" s="94"/>
      <c r="E25" s="257">
        <v>10.1</v>
      </c>
      <c r="F25" s="258"/>
      <c r="G25" s="259"/>
      <c r="H25" s="257">
        <v>11.2</v>
      </c>
      <c r="I25" s="260"/>
      <c r="J25" s="261"/>
      <c r="K25" s="257">
        <v>27.3</v>
      </c>
      <c r="L25" s="258"/>
      <c r="M25" s="259"/>
      <c r="N25" s="109">
        <v>22.7</v>
      </c>
      <c r="O25" s="72"/>
    </row>
    <row r="26" spans="1:15" s="55" customFormat="1" ht="6.75" customHeight="1">
      <c r="A26" s="98"/>
      <c r="B26" s="74"/>
      <c r="C26" s="99"/>
      <c r="D26" s="89"/>
      <c r="E26" s="105"/>
      <c r="F26" s="106"/>
      <c r="G26" s="107"/>
      <c r="H26" s="105"/>
      <c r="I26" s="90"/>
      <c r="J26" s="89"/>
      <c r="K26" s="105" t="s">
        <v>85</v>
      </c>
      <c r="L26" s="106"/>
      <c r="M26" s="107"/>
      <c r="N26" s="105" t="s">
        <v>85</v>
      </c>
      <c r="O26" s="86"/>
    </row>
    <row r="27" spans="1:15" ht="15" customHeight="1">
      <c r="A27" s="190" t="s">
        <v>65</v>
      </c>
      <c r="B27" s="270" t="s">
        <v>158</v>
      </c>
      <c r="C27" s="97"/>
      <c r="D27" s="94"/>
      <c r="E27" s="110">
        <v>3</v>
      </c>
      <c r="F27" s="103"/>
      <c r="G27" s="104"/>
      <c r="H27" s="110">
        <v>3</v>
      </c>
      <c r="I27" s="95"/>
      <c r="J27" s="94"/>
      <c r="K27" s="110">
        <v>3</v>
      </c>
      <c r="L27" s="103"/>
      <c r="M27" s="104"/>
      <c r="N27" s="110">
        <v>3</v>
      </c>
      <c r="O27" s="72"/>
    </row>
    <row r="28" spans="1:14" s="55" customFormat="1" ht="9.75" customHeight="1">
      <c r="A28" s="100"/>
      <c r="B28" s="43"/>
      <c r="C28" s="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s="55" customFormat="1" ht="9.75" customHeight="1">
      <c r="A29" s="100"/>
      <c r="B29" s="43"/>
      <c r="C29" s="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5" s="55" customFormat="1" ht="26.25" customHeight="1">
      <c r="A30" s="195"/>
      <c r="B30" s="74"/>
      <c r="C30" s="196"/>
      <c r="D30" s="298" t="s">
        <v>67</v>
      </c>
      <c r="E30" s="299"/>
      <c r="F30" s="299"/>
      <c r="G30" s="299"/>
      <c r="H30" s="299"/>
      <c r="I30" s="300"/>
      <c r="J30" s="301" t="s">
        <v>68</v>
      </c>
      <c r="K30" s="302"/>
      <c r="L30" s="302"/>
      <c r="M30" s="302"/>
      <c r="N30" s="302"/>
      <c r="O30" s="303"/>
    </row>
    <row r="31" spans="1:15" s="55" customFormat="1" ht="6.75" customHeight="1">
      <c r="A31" s="98"/>
      <c r="B31" s="74"/>
      <c r="C31" s="99"/>
      <c r="D31" s="89"/>
      <c r="E31" s="54"/>
      <c r="F31" s="54"/>
      <c r="G31" s="54"/>
      <c r="H31" s="54"/>
      <c r="I31" s="90"/>
      <c r="J31" s="54"/>
      <c r="K31" s="54"/>
      <c r="L31" s="54"/>
      <c r="M31" s="54"/>
      <c r="N31" s="54"/>
      <c r="O31" s="86"/>
    </row>
    <row r="32" spans="1:15" s="38" customFormat="1" ht="12" customHeight="1">
      <c r="A32" s="190" t="s">
        <v>66</v>
      </c>
      <c r="B32" s="79" t="s">
        <v>99</v>
      </c>
      <c r="C32" s="188"/>
      <c r="D32" s="191"/>
      <c r="E32" s="293">
        <v>4.9</v>
      </c>
      <c r="F32" s="293"/>
      <c r="G32" s="293"/>
      <c r="H32" s="189"/>
      <c r="I32" s="192"/>
      <c r="J32" s="45"/>
      <c r="K32" s="292">
        <v>4.69</v>
      </c>
      <c r="L32" s="292"/>
      <c r="M32" s="292"/>
      <c r="N32" s="45"/>
      <c r="O32" s="80"/>
    </row>
    <row r="33" spans="1:15" s="38" customFormat="1" ht="12" customHeight="1">
      <c r="A33" s="190"/>
      <c r="B33" s="79" t="s">
        <v>100</v>
      </c>
      <c r="C33" s="188"/>
      <c r="D33" s="191"/>
      <c r="E33" s="189"/>
      <c r="F33" s="189"/>
      <c r="G33" s="189"/>
      <c r="H33" s="189"/>
      <c r="I33" s="192"/>
      <c r="J33" s="45"/>
      <c r="K33" s="189"/>
      <c r="L33" s="189"/>
      <c r="M33" s="189"/>
      <c r="N33" s="45"/>
      <c r="O33" s="80"/>
    </row>
    <row r="34" spans="1:15" ht="15" customHeight="1">
      <c r="A34" s="96"/>
      <c r="B34" s="193" t="s">
        <v>101</v>
      </c>
      <c r="C34" s="97"/>
      <c r="D34" s="94"/>
      <c r="E34" s="297"/>
      <c r="F34" s="297"/>
      <c r="G34" s="297"/>
      <c r="H34" s="108"/>
      <c r="I34" s="95"/>
      <c r="J34" s="57"/>
      <c r="K34" s="297"/>
      <c r="L34" s="297"/>
      <c r="M34" s="297"/>
      <c r="N34" s="57"/>
      <c r="O34" s="72"/>
    </row>
    <row r="35" spans="1:14" ht="13.5" customHeight="1">
      <c r="A35" s="55"/>
      <c r="B35" s="52"/>
      <c r="C35" s="55"/>
      <c r="D35" s="45"/>
      <c r="E35" s="45"/>
      <c r="F35" s="45"/>
      <c r="G35" s="45"/>
      <c r="H35" s="45"/>
      <c r="I35" s="45"/>
      <c r="J35" s="45"/>
      <c r="K35" s="46"/>
      <c r="L35" s="45"/>
      <c r="M35" s="45"/>
      <c r="N35" s="46"/>
    </row>
    <row r="36" spans="4:14" ht="13.5" customHeight="1">
      <c r="D36" s="45"/>
      <c r="E36" s="45"/>
      <c r="F36" s="45"/>
      <c r="G36" s="45"/>
      <c r="H36" s="45"/>
      <c r="I36" s="45"/>
      <c r="J36" s="45"/>
      <c r="K36" s="46"/>
      <c r="L36" s="45"/>
      <c r="M36" s="45"/>
      <c r="N36" s="47"/>
    </row>
    <row r="37" spans="4:14" ht="13.5" customHeight="1">
      <c r="D37" s="45"/>
      <c r="E37" s="45"/>
      <c r="F37" s="45"/>
      <c r="G37" s="45"/>
      <c r="H37" s="45"/>
      <c r="I37" s="45"/>
      <c r="J37" s="45"/>
      <c r="K37" s="46"/>
      <c r="L37" s="45"/>
      <c r="M37" s="45"/>
      <c r="N37" s="47"/>
    </row>
    <row r="38" spans="4:14" ht="13.5" customHeight="1">
      <c r="D38" s="45"/>
      <c r="E38" s="45"/>
      <c r="F38" s="45"/>
      <c r="G38" s="45"/>
      <c r="H38" s="45"/>
      <c r="I38" s="45"/>
      <c r="J38" s="45"/>
      <c r="K38" s="46"/>
      <c r="L38" s="45"/>
      <c r="M38" s="45"/>
      <c r="N38" s="47"/>
    </row>
    <row r="39" spans="4:14" ht="13.5" customHeight="1">
      <c r="D39" s="45"/>
      <c r="E39" s="45"/>
      <c r="F39" s="45"/>
      <c r="G39" s="45"/>
      <c r="H39" s="45"/>
      <c r="I39" s="45"/>
      <c r="J39" s="45"/>
      <c r="K39" s="46"/>
      <c r="L39" s="45"/>
      <c r="M39" s="45"/>
      <c r="N39" s="47"/>
    </row>
    <row r="40" spans="4:14" ht="13.5" customHeight="1">
      <c r="D40" s="45"/>
      <c r="E40" s="45"/>
      <c r="F40" s="45"/>
      <c r="G40" s="45"/>
      <c r="H40" s="45"/>
      <c r="I40" s="45"/>
      <c r="J40" s="45"/>
      <c r="K40" s="46"/>
      <c r="L40" s="45"/>
      <c r="M40" s="45"/>
      <c r="N40" s="47"/>
    </row>
    <row r="41" spans="4:14" ht="13.5" customHeight="1">
      <c r="D41" s="45"/>
      <c r="E41" s="45"/>
      <c r="F41" s="45"/>
      <c r="G41" s="45"/>
      <c r="H41" s="45"/>
      <c r="I41" s="45"/>
      <c r="J41" s="45"/>
      <c r="K41" s="46"/>
      <c r="L41" s="45"/>
      <c r="M41" s="45"/>
      <c r="N41" s="47"/>
    </row>
    <row r="42" spans="1:14" ht="13.5" customHeight="1">
      <c r="A42" s="44" t="s">
        <v>57</v>
      </c>
      <c r="D42" s="45"/>
      <c r="E42" s="45"/>
      <c r="F42" s="45"/>
      <c r="G42" s="45"/>
      <c r="H42" s="45"/>
      <c r="I42" s="45"/>
      <c r="J42" s="45"/>
      <c r="K42" s="46"/>
      <c r="L42" s="45"/>
      <c r="M42" s="45"/>
      <c r="N42" s="47"/>
    </row>
    <row r="43" spans="4:14" ht="7.5" customHeight="1">
      <c r="D43" s="45"/>
      <c r="E43" s="45"/>
      <c r="F43" s="45"/>
      <c r="G43" s="45"/>
      <c r="H43" s="45"/>
      <c r="I43" s="45"/>
      <c r="J43" s="45"/>
      <c r="K43" s="46"/>
      <c r="L43" s="45"/>
      <c r="M43" s="45"/>
      <c r="N43" s="47"/>
    </row>
    <row r="44" spans="1:15" ht="13.5" customHeight="1">
      <c r="A44" s="73"/>
      <c r="B44" s="74"/>
      <c r="C44" s="75"/>
      <c r="D44" s="295" t="s">
        <v>151</v>
      </c>
      <c r="E44" s="294"/>
      <c r="F44" s="294"/>
      <c r="G44" s="294"/>
      <c r="H44" s="294"/>
      <c r="I44" s="296"/>
      <c r="J44" s="58"/>
      <c r="K44" s="294" t="s">
        <v>152</v>
      </c>
      <c r="L44" s="294"/>
      <c r="M44" s="294"/>
      <c r="N44" s="294"/>
      <c r="O44" s="59"/>
    </row>
    <row r="45" spans="1:15" ht="13.5" customHeight="1">
      <c r="A45" s="76"/>
      <c r="B45" s="77"/>
      <c r="C45" s="78"/>
      <c r="D45" s="60"/>
      <c r="E45" s="61" t="s">
        <v>9</v>
      </c>
      <c r="F45" s="62"/>
      <c r="G45" s="60"/>
      <c r="H45" s="69" t="s">
        <v>10</v>
      </c>
      <c r="I45" s="62"/>
      <c r="J45" s="60"/>
      <c r="K45" s="61" t="s">
        <v>9</v>
      </c>
      <c r="L45" s="62"/>
      <c r="M45" s="60"/>
      <c r="N45" s="69" t="s">
        <v>10</v>
      </c>
      <c r="O45" s="70"/>
    </row>
    <row r="46" spans="1:15" ht="13.5" customHeight="1">
      <c r="A46" s="76"/>
      <c r="B46" s="77"/>
      <c r="C46" s="78"/>
      <c r="D46" s="63"/>
      <c r="E46" s="48" t="s">
        <v>11</v>
      </c>
      <c r="F46" s="64"/>
      <c r="G46" s="63"/>
      <c r="H46" s="49" t="s">
        <v>12</v>
      </c>
      <c r="I46" s="64"/>
      <c r="J46" s="63"/>
      <c r="K46" s="48" t="s">
        <v>13</v>
      </c>
      <c r="L46" s="64"/>
      <c r="M46" s="63"/>
      <c r="N46" s="49" t="s">
        <v>12</v>
      </c>
      <c r="O46" s="71"/>
    </row>
    <row r="47" spans="1:15" ht="13.5" customHeight="1">
      <c r="A47" s="76"/>
      <c r="B47" s="77"/>
      <c r="C47" s="78"/>
      <c r="D47" s="63"/>
      <c r="E47" s="48"/>
      <c r="F47" s="64"/>
      <c r="G47" s="63"/>
      <c r="H47" s="49" t="s">
        <v>11</v>
      </c>
      <c r="I47" s="64"/>
      <c r="J47" s="63"/>
      <c r="K47" s="48"/>
      <c r="L47" s="64"/>
      <c r="M47" s="63"/>
      <c r="N47" s="49" t="s">
        <v>14</v>
      </c>
      <c r="O47" s="71"/>
    </row>
    <row r="48" spans="1:15" ht="13.5" customHeight="1">
      <c r="A48" s="76"/>
      <c r="B48" s="79"/>
      <c r="C48" s="80"/>
      <c r="D48" s="65"/>
      <c r="E48" s="50" t="s">
        <v>120</v>
      </c>
      <c r="F48" s="66"/>
      <c r="G48" s="65"/>
      <c r="H48" s="50" t="s">
        <v>121</v>
      </c>
      <c r="I48" s="66"/>
      <c r="J48" s="65"/>
      <c r="K48" s="50" t="s">
        <v>120</v>
      </c>
      <c r="L48" s="66"/>
      <c r="M48" s="65"/>
      <c r="N48" s="50" t="s">
        <v>121</v>
      </c>
      <c r="O48" s="71"/>
    </row>
    <row r="49" spans="1:15" ht="12.75" customHeight="1">
      <c r="A49" s="81"/>
      <c r="B49" s="82"/>
      <c r="C49" s="83"/>
      <c r="D49" s="67"/>
      <c r="E49" s="51" t="s">
        <v>15</v>
      </c>
      <c r="F49" s="68"/>
      <c r="G49" s="67"/>
      <c r="H49" s="51" t="s">
        <v>15</v>
      </c>
      <c r="I49" s="68"/>
      <c r="J49" s="67"/>
      <c r="K49" s="51" t="s">
        <v>15</v>
      </c>
      <c r="L49" s="68"/>
      <c r="M49" s="67"/>
      <c r="N49" s="51" t="s">
        <v>15</v>
      </c>
      <c r="O49" s="72"/>
    </row>
    <row r="50" spans="1:15" s="55" customFormat="1" ht="6.75" customHeight="1">
      <c r="A50" s="93"/>
      <c r="B50" s="84"/>
      <c r="C50" s="85"/>
      <c r="D50" s="89"/>
      <c r="E50" s="54"/>
      <c r="F50" s="90"/>
      <c r="G50" s="89"/>
      <c r="H50" s="54"/>
      <c r="I50" s="90"/>
      <c r="J50" s="89"/>
      <c r="K50" s="54"/>
      <c r="L50" s="90"/>
      <c r="M50" s="89"/>
      <c r="N50" s="54"/>
      <c r="O50" s="86"/>
    </row>
    <row r="51" spans="1:15" s="55" customFormat="1" ht="15" customHeight="1">
      <c r="A51" s="96" t="s">
        <v>59</v>
      </c>
      <c r="B51" s="101" t="s">
        <v>60</v>
      </c>
      <c r="C51" s="101"/>
      <c r="D51" s="91"/>
      <c r="E51" s="87">
        <v>328</v>
      </c>
      <c r="F51" s="92"/>
      <c r="G51" s="91"/>
      <c r="H51" s="87">
        <v>296</v>
      </c>
      <c r="I51" s="92"/>
      <c r="J51" s="91"/>
      <c r="K51" s="87">
        <v>1251</v>
      </c>
      <c r="L51" s="92"/>
      <c r="M51" s="91"/>
      <c r="N51" s="87">
        <v>1490</v>
      </c>
      <c r="O51" s="88"/>
    </row>
    <row r="52" spans="1:15" s="55" customFormat="1" ht="6.75" customHeight="1">
      <c r="A52" s="98"/>
      <c r="B52" s="99"/>
      <c r="C52" s="99"/>
      <c r="D52" s="89"/>
      <c r="E52" s="54"/>
      <c r="F52" s="90"/>
      <c r="G52" s="89"/>
      <c r="H52" s="54"/>
      <c r="I52" s="90"/>
      <c r="J52" s="89"/>
      <c r="K52" s="54"/>
      <c r="L52" s="90"/>
      <c r="M52" s="89"/>
      <c r="N52" s="54"/>
      <c r="O52" s="86"/>
    </row>
    <row r="53" spans="1:15" s="55" customFormat="1" ht="15" customHeight="1">
      <c r="A53" s="96" t="s">
        <v>61</v>
      </c>
      <c r="B53" s="101" t="s">
        <v>157</v>
      </c>
      <c r="C53" s="101"/>
      <c r="D53" s="91"/>
      <c r="E53" s="87">
        <v>-316</v>
      </c>
      <c r="F53" s="92"/>
      <c r="G53" s="91"/>
      <c r="H53" s="87">
        <v>-515</v>
      </c>
      <c r="I53" s="92"/>
      <c r="J53" s="91"/>
      <c r="K53" s="87">
        <v>-1513</v>
      </c>
      <c r="L53" s="92"/>
      <c r="M53" s="91"/>
      <c r="N53" s="87">
        <v>-2382</v>
      </c>
      <c r="O53" s="88"/>
    </row>
  </sheetData>
  <mergeCells count="10">
    <mergeCell ref="D9:I9"/>
    <mergeCell ref="K9:N9"/>
    <mergeCell ref="D30:I30"/>
    <mergeCell ref="J30:O30"/>
    <mergeCell ref="K32:M32"/>
    <mergeCell ref="E32:G32"/>
    <mergeCell ref="K44:N44"/>
    <mergeCell ref="D44:I44"/>
    <mergeCell ref="E34:G34"/>
    <mergeCell ref="K34:M34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Sook Ping</cp:lastModifiedBy>
  <cp:lastPrinted>2010-09-13T22:38:27Z</cp:lastPrinted>
  <dcterms:created xsi:type="dcterms:W3CDTF">2002-11-14T01:46:30Z</dcterms:created>
  <dcterms:modified xsi:type="dcterms:W3CDTF">2010-09-20T06:14:09Z</dcterms:modified>
  <cp:category/>
  <cp:version/>
  <cp:contentType/>
  <cp:contentStatus/>
</cp:coreProperties>
</file>